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227\Desktop\Ｒ7.3.1料金改定\R6.10 市報　HP掲載\HP\"/>
    </mc:Choice>
  </mc:AlternateContent>
  <xr:revisionPtr revIDLastSave="0" documentId="13_ncr:1_{2E3E5A8B-BAB1-41A6-B941-C24DEBA10498}" xr6:coauthVersionLast="36" xr6:coauthVersionMax="36" xr10:uidLastSave="{00000000-0000-0000-0000-000000000000}"/>
  <bookViews>
    <workbookView xWindow="-15" yWindow="-15" windowWidth="9600" windowHeight="9180" xr2:uid="{00000000-000D-0000-FFFF-FFFF00000000}"/>
  </bookViews>
  <sheets>
    <sheet name="改定後  下水道使用料" sheetId="7" r:id="rId1"/>
  </sheets>
  <calcPr calcId="191029"/>
</workbook>
</file>

<file path=xl/calcChain.xml><?xml version="1.0" encoding="utf-8"?>
<calcChain xmlns="http://schemas.openxmlformats.org/spreadsheetml/2006/main">
  <c r="E12" i="7" l="1"/>
  <c r="G12" i="7" s="1"/>
  <c r="E11" i="7"/>
  <c r="G11" i="7" s="1"/>
  <c r="E10" i="7"/>
  <c r="G10" i="7" s="1"/>
  <c r="E9" i="7"/>
  <c r="G9" i="7" s="1"/>
  <c r="E8" i="7"/>
  <c r="G8" i="7" s="1"/>
  <c r="E7" i="7"/>
  <c r="G7" i="7" s="1"/>
  <c r="E6" i="7"/>
  <c r="G6" i="7" s="1"/>
  <c r="G5" i="7"/>
  <c r="G13" i="7" l="1"/>
  <c r="G14" i="7" s="1"/>
</calcChain>
</file>

<file path=xl/sharedStrings.xml><?xml version="1.0" encoding="utf-8"?>
<sst xmlns="http://schemas.openxmlformats.org/spreadsheetml/2006/main" count="45" uniqueCount="24">
  <si>
    <t>円</t>
    <rPh sb="0" eb="1">
      <t>エン</t>
    </rPh>
    <phoneticPr fontId="2"/>
  </si>
  <si>
    <t>×</t>
    <phoneticPr fontId="2"/>
  </si>
  <si>
    <t>150円</t>
    <rPh sb="3" eb="4">
      <t>エン</t>
    </rPh>
    <phoneticPr fontId="2"/>
  </si>
  <si>
    <t>180円</t>
    <rPh sb="3" eb="4">
      <t>エン</t>
    </rPh>
    <phoneticPr fontId="2"/>
  </si>
  <si>
    <t>下水道使用料（税込）</t>
    <rPh sb="0" eb="3">
      <t>ゲスイドウ</t>
    </rPh>
    <rPh sb="3" eb="6">
      <t>シヨウリョウ</t>
    </rPh>
    <rPh sb="7" eb="9">
      <t>ゼイコミ</t>
    </rPh>
    <phoneticPr fontId="2"/>
  </si>
  <si>
    <t>合計</t>
    <rPh sb="0" eb="2">
      <t>ゴウケイ</t>
    </rPh>
    <phoneticPr fontId="2"/>
  </si>
  <si>
    <t>m³</t>
  </si>
  <si>
    <t>m³＝</t>
  </si>
  <si>
    <t>101m³～200m³</t>
  </si>
  <si>
    <t>17m³～60m³</t>
  </si>
  <si>
    <t>61m³～100m³</t>
  </si>
  <si>
    <t>201m³～400m³</t>
  </si>
  <si>
    <t>401m³～1000m³</t>
  </si>
  <si>
    <t>1001m³～2000m³</t>
  </si>
  <si>
    <t>2001m³～</t>
  </si>
  <si>
    <t>排水量を入力</t>
    <rPh sb="0" eb="2">
      <t>ハイスイ</t>
    </rPh>
    <rPh sb="1" eb="3">
      <t>スイリョウ</t>
    </rPh>
    <rPh sb="4" eb="6">
      <t>ニュウリョク</t>
    </rPh>
    <phoneticPr fontId="2"/>
  </si>
  <si>
    <t>126円</t>
    <rPh sb="3" eb="4">
      <t>エン</t>
    </rPh>
    <phoneticPr fontId="2"/>
  </si>
  <si>
    <t>162円</t>
    <rPh sb="3" eb="4">
      <t>エン</t>
    </rPh>
    <phoneticPr fontId="2"/>
  </si>
  <si>
    <t>192円</t>
    <rPh sb="3" eb="4">
      <t>エン</t>
    </rPh>
    <phoneticPr fontId="2"/>
  </si>
  <si>
    <t>204円</t>
    <rPh sb="3" eb="4">
      <t>エン</t>
    </rPh>
    <phoneticPr fontId="2"/>
  </si>
  <si>
    <t>216円</t>
    <rPh sb="3" eb="4">
      <t>エン</t>
    </rPh>
    <phoneticPr fontId="2"/>
  </si>
  <si>
    <t>超過料金</t>
    <rPh sb="0" eb="2">
      <t>チョウカ</t>
    </rPh>
    <rPh sb="2" eb="4">
      <t>リョウキン</t>
    </rPh>
    <phoneticPr fontId="2"/>
  </si>
  <si>
    <t>基本料金　　　　　0m³～16m³</t>
    <rPh sb="0" eb="2">
      <t>キホン</t>
    </rPh>
    <rPh sb="2" eb="4">
      <t>リョウキン</t>
    </rPh>
    <phoneticPr fontId="2"/>
  </si>
  <si>
    <t>下水道使用料簡易計算表（２カ月）</t>
    <rPh sb="0" eb="6">
      <t>ゲスイドウシヨウリョウ</t>
    </rPh>
    <rPh sb="6" eb="8">
      <t>カンイ</t>
    </rPh>
    <rPh sb="8" eb="10">
      <t>ケイサン</t>
    </rPh>
    <rPh sb="10" eb="11">
      <t>ヒョウ</t>
    </rPh>
    <rPh sb="14" eb="15">
      <t>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</si>
</sst>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UD デジタル 教科書体 NK-R"/>
      <family val="1"/>
      <charset val="128"/>
    </font>
    <font>
      <b/>
      <sz val="14"/>
      <name val="UD デジタル 教科書体 NK-R"/>
      <family val="1"/>
      <charset val="128"/>
    </font>
    <font>
      <b/>
      <sz val="12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b/>
      <sz val="11"/>
      <name val="UD デジタル 教科書体 NK-R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53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Font="1" applyProtection="1">
      <alignment vertical="center"/>
    </xf>
    <xf numFmtId="0" fontId="0" fillId="0" borderId="0" xfId="0" applyFont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Protection="1">
      <alignment vertical="center"/>
    </xf>
    <xf numFmtId="3" fontId="0" fillId="0" borderId="0" xfId="0" applyNumberFormat="1">
      <alignment vertical="center"/>
    </xf>
    <xf numFmtId="38" fontId="0" fillId="0" borderId="0" xfId="0" applyNumberFormat="1" applyProtection="1">
      <alignment vertical="center"/>
    </xf>
    <xf numFmtId="0" fontId="4" fillId="0" borderId="0" xfId="0" applyFont="1">
      <alignment vertical="center"/>
    </xf>
    <xf numFmtId="0" fontId="4" fillId="0" borderId="0" xfId="2" applyFont="1" applyFill="1" applyAlignment="1" applyProtection="1">
      <alignment horizontal="right" vertical="center"/>
    </xf>
    <xf numFmtId="0" fontId="4" fillId="0" borderId="0" xfId="2" applyFont="1" applyFill="1" applyAlignment="1" applyProtection="1">
      <alignment horizontal="center" vertical="center"/>
    </xf>
    <xf numFmtId="0" fontId="4" fillId="0" borderId="0" xfId="2" applyFont="1" applyFill="1" applyAlignment="1" applyProtection="1">
      <alignment horizontal="left" vertical="center"/>
    </xf>
    <xf numFmtId="38" fontId="4" fillId="0" borderId="2" xfId="1" applyFont="1" applyFill="1" applyBorder="1" applyAlignment="1" applyProtection="1">
      <alignment horizontal="right" vertical="center"/>
    </xf>
    <xf numFmtId="0" fontId="4" fillId="0" borderId="3" xfId="2" applyFont="1" applyFill="1" applyBorder="1" applyAlignment="1" applyProtection="1">
      <alignment horizontal="center" vertical="center"/>
    </xf>
    <xf numFmtId="0" fontId="4" fillId="0" borderId="11" xfId="2" applyFont="1" applyFill="1" applyBorder="1" applyAlignment="1" applyProtection="1">
      <alignment horizontal="left" vertical="center"/>
    </xf>
    <xf numFmtId="0" fontId="4" fillId="0" borderId="13" xfId="2" applyFont="1" applyFill="1" applyBorder="1" applyAlignment="1" applyProtection="1">
      <alignment horizontal="right" vertical="center"/>
    </xf>
    <xf numFmtId="0" fontId="4" fillId="0" borderId="14" xfId="2" applyFont="1" applyFill="1" applyBorder="1" applyAlignment="1" applyProtection="1">
      <alignment horizontal="center" vertical="center"/>
    </xf>
    <xf numFmtId="38" fontId="4" fillId="0" borderId="14" xfId="1" applyFont="1" applyFill="1" applyBorder="1" applyAlignment="1" applyProtection="1">
      <alignment horizontal="right" vertical="center"/>
    </xf>
    <xf numFmtId="0" fontId="4" fillId="0" borderId="14" xfId="2" applyFont="1" applyFill="1" applyBorder="1" applyAlignment="1" applyProtection="1">
      <alignment horizontal="right" vertical="center"/>
    </xf>
    <xf numFmtId="0" fontId="4" fillId="0" borderId="15" xfId="2" applyFont="1" applyFill="1" applyBorder="1" applyAlignment="1" applyProtection="1">
      <alignment horizontal="center" vertical="center"/>
    </xf>
    <xf numFmtId="0" fontId="4" fillId="0" borderId="16" xfId="2" applyFont="1" applyFill="1" applyBorder="1" applyAlignment="1" applyProtection="1">
      <alignment horizontal="left" vertical="center"/>
    </xf>
    <xf numFmtId="0" fontId="4" fillId="0" borderId="17" xfId="2" applyFont="1" applyFill="1" applyBorder="1" applyAlignment="1" applyProtection="1">
      <alignment horizontal="right" vertical="center"/>
    </xf>
    <xf numFmtId="0" fontId="4" fillId="0" borderId="18" xfId="2" applyFont="1" applyFill="1" applyBorder="1" applyAlignment="1" applyProtection="1">
      <alignment horizontal="center" vertical="center"/>
    </xf>
    <xf numFmtId="38" fontId="4" fillId="0" borderId="18" xfId="1" applyFont="1" applyFill="1" applyBorder="1" applyAlignment="1" applyProtection="1">
      <alignment horizontal="right" vertical="center"/>
    </xf>
    <xf numFmtId="0" fontId="4" fillId="0" borderId="18" xfId="2" applyFont="1" applyFill="1" applyBorder="1" applyAlignment="1" applyProtection="1">
      <alignment horizontal="right" vertical="center"/>
    </xf>
    <xf numFmtId="0" fontId="4" fillId="0" borderId="19" xfId="2" applyFont="1" applyFill="1" applyBorder="1" applyAlignment="1" applyProtection="1">
      <alignment horizontal="center" vertical="center"/>
    </xf>
    <xf numFmtId="0" fontId="4" fillId="0" borderId="12" xfId="2" applyFont="1" applyFill="1" applyBorder="1" applyAlignment="1" applyProtection="1">
      <alignment horizontal="left" vertical="center"/>
    </xf>
    <xf numFmtId="0" fontId="4" fillId="0" borderId="7" xfId="2" applyFont="1" applyFill="1" applyBorder="1" applyAlignment="1" applyProtection="1">
      <alignment horizontal="right" vertical="center"/>
    </xf>
    <xf numFmtId="0" fontId="4" fillId="0" borderId="8" xfId="2" applyFont="1" applyFill="1" applyBorder="1" applyAlignment="1" applyProtection="1">
      <alignment horizontal="center" vertical="center"/>
    </xf>
    <xf numFmtId="38" fontId="4" fillId="0" borderId="8" xfId="1" applyFont="1" applyFill="1" applyBorder="1" applyAlignment="1" applyProtection="1">
      <alignment horizontal="right" vertical="center"/>
    </xf>
    <xf numFmtId="0" fontId="4" fillId="0" borderId="8" xfId="2" applyFont="1" applyFill="1" applyBorder="1" applyAlignment="1" applyProtection="1">
      <alignment horizontal="right" vertical="center"/>
    </xf>
    <xf numFmtId="0" fontId="4" fillId="0" borderId="9" xfId="2" applyFont="1" applyFill="1" applyBorder="1" applyAlignment="1" applyProtection="1">
      <alignment horizontal="center" vertical="center"/>
    </xf>
    <xf numFmtId="0" fontId="4" fillId="0" borderId="2" xfId="2" applyFont="1" applyFill="1" applyBorder="1" applyAlignment="1" applyProtection="1">
      <alignment vertical="center"/>
    </xf>
    <xf numFmtId="38" fontId="4" fillId="0" borderId="0" xfId="1" applyFont="1" applyFill="1" applyBorder="1" applyAlignment="1" applyProtection="1">
      <alignment horizontal="right" vertical="center"/>
    </xf>
    <xf numFmtId="0" fontId="4" fillId="0" borderId="10" xfId="2" applyFont="1" applyFill="1" applyBorder="1" applyAlignment="1" applyProtection="1">
      <alignment horizontal="center" vertical="center"/>
    </xf>
    <xf numFmtId="0" fontId="8" fillId="0" borderId="23" xfId="0" applyFont="1" applyFill="1" applyBorder="1" applyAlignment="1" applyProtection="1">
      <alignment horizontal="center" vertical="center"/>
    </xf>
    <xf numFmtId="0" fontId="4" fillId="0" borderId="24" xfId="2" applyFont="1" applyFill="1" applyBorder="1" applyAlignment="1" applyProtection="1">
      <alignment horizontal="right" vertical="center"/>
    </xf>
    <xf numFmtId="0" fontId="4" fillId="0" borderId="24" xfId="0" applyFont="1" applyBorder="1">
      <alignment vertical="center"/>
    </xf>
    <xf numFmtId="0" fontId="4" fillId="0" borderId="26" xfId="2" applyFont="1" applyFill="1" applyBorder="1" applyAlignment="1" applyProtection="1">
      <alignment horizontal="center" vertical="center"/>
    </xf>
    <xf numFmtId="0" fontId="4" fillId="0" borderId="1" xfId="2" applyFont="1" applyFill="1" applyBorder="1" applyAlignment="1" applyProtection="1">
      <alignment horizontal="center" vertical="center"/>
    </xf>
    <xf numFmtId="38" fontId="7" fillId="4" borderId="22" xfId="1" applyFont="1" applyFill="1" applyBorder="1" applyAlignment="1" applyProtection="1">
      <alignment horizontal="right" vertical="center"/>
      <protection locked="0"/>
    </xf>
    <xf numFmtId="38" fontId="7" fillId="4" borderId="25" xfId="1" applyFont="1" applyFill="1" applyBorder="1" applyAlignment="1" applyProtection="1">
      <alignment horizontal="right" vertical="center"/>
    </xf>
    <xf numFmtId="0" fontId="5" fillId="2" borderId="0" xfId="2" applyFont="1" applyFill="1" applyAlignment="1" applyProtection="1">
      <alignment horizontal="center" vertical="center"/>
    </xf>
    <xf numFmtId="0" fontId="4" fillId="0" borderId="0" xfId="2" applyFont="1" applyFill="1" applyAlignment="1" applyProtection="1">
      <alignment horizontal="right" vertical="center"/>
    </xf>
    <xf numFmtId="0" fontId="8" fillId="3" borderId="20" xfId="0" applyFont="1" applyFill="1" applyBorder="1" applyAlignment="1">
      <alignment horizontal="center" vertical="center" textRotation="255"/>
    </xf>
    <xf numFmtId="0" fontId="8" fillId="3" borderId="21" xfId="0" applyFont="1" applyFill="1" applyBorder="1" applyAlignment="1">
      <alignment horizontal="center" vertical="center" textRotation="255"/>
    </xf>
    <xf numFmtId="0" fontId="8" fillId="3" borderId="12" xfId="0" applyFont="1" applyFill="1" applyBorder="1" applyAlignment="1">
      <alignment horizontal="center" vertical="center" textRotation="255"/>
    </xf>
    <xf numFmtId="0" fontId="8" fillId="5" borderId="4" xfId="2" applyFont="1" applyFill="1" applyBorder="1" applyAlignment="1" applyProtection="1">
      <alignment horizontal="center" vertical="center"/>
    </xf>
    <xf numFmtId="0" fontId="8" fillId="5" borderId="5" xfId="2" applyFont="1" applyFill="1" applyBorder="1" applyAlignment="1" applyProtection="1">
      <alignment horizontal="center" vertical="center"/>
    </xf>
    <xf numFmtId="0" fontId="8" fillId="5" borderId="6" xfId="2" applyFont="1" applyFill="1" applyBorder="1" applyAlignment="1" applyProtection="1">
      <alignment horizontal="center" vertical="center"/>
    </xf>
    <xf numFmtId="0" fontId="6" fillId="0" borderId="0" xfId="2" applyFont="1" applyFill="1" applyAlignment="1" applyProtection="1">
      <alignment horizontal="right" vertical="center"/>
    </xf>
    <xf numFmtId="0" fontId="6" fillId="0" borderId="27" xfId="2" applyFont="1" applyFill="1" applyBorder="1" applyAlignment="1" applyProtection="1">
      <alignment horizontal="right" vertical="center"/>
    </xf>
  </cellXfs>
  <cellStyles count="3">
    <cellStyle name="桁区切り" xfId="1" builtinId="6"/>
    <cellStyle name="標準" xfId="0" builtinId="0"/>
    <cellStyle name="標準_21計算書、メーター調定表" xfId="2" xr:uid="{00000000-0005-0000-0000-000002000000}"/>
  </cellStyles>
  <dxfs count="0"/>
  <tableStyles count="0" defaultTableStyle="TableStyleMedium2" defaultPivotStyle="PivotStyleLight16"/>
  <colors>
    <mruColors>
      <color rgb="FFFFFF99"/>
      <color rgb="FFFF66FF"/>
      <color rgb="FFFF0066"/>
      <color rgb="FFFFCC99"/>
      <color rgb="FFCCFF33"/>
      <color rgb="FFF24D32"/>
      <color rgb="FFFF3300"/>
      <color rgb="FFFAF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7D637-C163-4DE5-9473-46716E266C0D}">
  <sheetPr>
    <tabColor rgb="FFFF0000"/>
  </sheetPr>
  <dimension ref="A1:P21"/>
  <sheetViews>
    <sheetView tabSelected="1" zoomScaleNormal="100" zoomScaleSheetLayoutView="85" workbookViewId="0">
      <selection activeCell="G4" sqref="G4"/>
    </sheetView>
  </sheetViews>
  <sheetFormatPr defaultColWidth="9" defaultRowHeight="13.5" x14ac:dyDescent="0.15"/>
  <cols>
    <col min="1" max="1" width="5.5" customWidth="1"/>
    <col min="2" max="2" width="19.125" bestFit="1" customWidth="1"/>
    <col min="3" max="3" width="8.375" customWidth="1"/>
    <col min="4" max="4" width="3.25" bestFit="1" customWidth="1"/>
    <col min="5" max="5" width="8.5" customWidth="1"/>
    <col min="6" max="6" width="9.25" customWidth="1"/>
    <col min="7" max="7" width="14.625" bestFit="1" customWidth="1"/>
    <col min="8" max="8" width="4.375" bestFit="1" customWidth="1"/>
  </cols>
  <sheetData>
    <row r="1" spans="1:16" ht="34.5" customHeight="1" x14ac:dyDescent="0.15">
      <c r="A1" s="9"/>
      <c r="B1" s="43" t="s">
        <v>23</v>
      </c>
      <c r="C1" s="43"/>
      <c r="D1" s="43"/>
      <c r="E1" s="43"/>
      <c r="F1" s="43"/>
      <c r="G1" s="43"/>
      <c r="H1" s="43"/>
      <c r="I1" s="4"/>
      <c r="J1" s="1"/>
      <c r="K1" s="1"/>
    </row>
    <row r="2" spans="1:16" ht="21" customHeight="1" thickBot="1" x14ac:dyDescent="0.2">
      <c r="A2" s="9"/>
      <c r="B2" s="44"/>
      <c r="C2" s="44"/>
      <c r="D2" s="10"/>
      <c r="E2" s="10"/>
      <c r="F2" s="10"/>
      <c r="G2" s="10"/>
      <c r="H2" s="11"/>
      <c r="I2" s="4"/>
      <c r="J2" s="1"/>
      <c r="K2" s="1"/>
    </row>
    <row r="3" spans="1:16" ht="21" customHeight="1" thickBot="1" x14ac:dyDescent="0.2">
      <c r="A3" s="9"/>
      <c r="B3" s="10"/>
      <c r="C3" s="51" t="s">
        <v>15</v>
      </c>
      <c r="D3" s="51"/>
      <c r="E3" s="51"/>
      <c r="F3" s="52"/>
      <c r="G3" s="41">
        <v>40</v>
      </c>
      <c r="H3" s="12" t="s">
        <v>6</v>
      </c>
      <c r="I3" s="4"/>
      <c r="J3" s="1"/>
      <c r="K3" s="1"/>
    </row>
    <row r="4" spans="1:16" ht="21" customHeight="1" x14ac:dyDescent="0.15">
      <c r="A4" s="9"/>
      <c r="B4" s="10"/>
      <c r="C4" s="10"/>
      <c r="D4" s="10"/>
      <c r="E4" s="10"/>
      <c r="F4" s="10"/>
      <c r="G4" s="10"/>
      <c r="H4" s="10"/>
      <c r="I4" s="4"/>
      <c r="J4" s="1"/>
      <c r="K4" s="1"/>
      <c r="P4" s="7"/>
    </row>
    <row r="5" spans="1:16" ht="21" customHeight="1" x14ac:dyDescent="0.15">
      <c r="A5" s="48" t="s">
        <v>22</v>
      </c>
      <c r="B5" s="49"/>
      <c r="C5" s="49"/>
      <c r="D5" s="49"/>
      <c r="E5" s="49"/>
      <c r="F5" s="50"/>
      <c r="G5" s="13">
        <f>708*2</f>
        <v>1416</v>
      </c>
      <c r="H5" s="14" t="s">
        <v>0</v>
      </c>
      <c r="I5" s="4"/>
      <c r="J5" s="1"/>
      <c r="K5" s="1"/>
    </row>
    <row r="6" spans="1:16" ht="21" customHeight="1" x14ac:dyDescent="0.15">
      <c r="A6" s="45" t="s">
        <v>21</v>
      </c>
      <c r="B6" s="15" t="s">
        <v>9</v>
      </c>
      <c r="C6" s="16" t="s">
        <v>16</v>
      </c>
      <c r="D6" s="17" t="s">
        <v>1</v>
      </c>
      <c r="E6" s="18">
        <f>IF(G3-16&gt;0,MIN(44,G3-16),0)</f>
        <v>24</v>
      </c>
      <c r="F6" s="19" t="s">
        <v>7</v>
      </c>
      <c r="G6" s="18">
        <f>126*E6</f>
        <v>3024</v>
      </c>
      <c r="H6" s="20" t="s">
        <v>0</v>
      </c>
      <c r="I6" s="4"/>
      <c r="J6" s="1"/>
      <c r="K6" s="1"/>
      <c r="P6" s="7"/>
    </row>
    <row r="7" spans="1:16" ht="21" customHeight="1" x14ac:dyDescent="0.15">
      <c r="A7" s="46"/>
      <c r="B7" s="21" t="s">
        <v>10</v>
      </c>
      <c r="C7" s="22" t="s">
        <v>2</v>
      </c>
      <c r="D7" s="23" t="s">
        <v>1</v>
      </c>
      <c r="E7" s="24">
        <f>IF(G3-60&gt;0,MIN(40,G3-60),0)</f>
        <v>0</v>
      </c>
      <c r="F7" s="25" t="s">
        <v>7</v>
      </c>
      <c r="G7" s="24">
        <f>150*E7</f>
        <v>0</v>
      </c>
      <c r="H7" s="26" t="s">
        <v>0</v>
      </c>
      <c r="I7" s="4"/>
      <c r="J7" s="1"/>
      <c r="K7" s="1"/>
      <c r="P7" s="7"/>
    </row>
    <row r="8" spans="1:16" ht="21" customHeight="1" x14ac:dyDescent="0.15">
      <c r="A8" s="46"/>
      <c r="B8" s="21" t="s">
        <v>8</v>
      </c>
      <c r="C8" s="22" t="s">
        <v>17</v>
      </c>
      <c r="D8" s="23" t="s">
        <v>1</v>
      </c>
      <c r="E8" s="24">
        <f>IF(G3-100&gt;0,MIN(100,G3-100),0)</f>
        <v>0</v>
      </c>
      <c r="F8" s="25" t="s">
        <v>7</v>
      </c>
      <c r="G8" s="24">
        <f>162*E8</f>
        <v>0</v>
      </c>
      <c r="H8" s="26" t="s">
        <v>0</v>
      </c>
      <c r="I8" s="4"/>
      <c r="J8" s="1"/>
      <c r="K8" s="1"/>
      <c r="P8" s="7"/>
    </row>
    <row r="9" spans="1:16" ht="21" customHeight="1" x14ac:dyDescent="0.15">
      <c r="A9" s="46"/>
      <c r="B9" s="21" t="s">
        <v>11</v>
      </c>
      <c r="C9" s="22" t="s">
        <v>3</v>
      </c>
      <c r="D9" s="23" t="s">
        <v>1</v>
      </c>
      <c r="E9" s="24">
        <f>IF(G3-200&gt;0,MIN(200,G3-200),0)</f>
        <v>0</v>
      </c>
      <c r="F9" s="25" t="s">
        <v>7</v>
      </c>
      <c r="G9" s="24">
        <f>180*E9</f>
        <v>0</v>
      </c>
      <c r="H9" s="26" t="s">
        <v>0</v>
      </c>
      <c r="I9" s="4"/>
      <c r="J9" s="1"/>
      <c r="K9" s="1"/>
      <c r="P9" s="7"/>
    </row>
    <row r="10" spans="1:16" ht="21" customHeight="1" x14ac:dyDescent="0.15">
      <c r="A10" s="46"/>
      <c r="B10" s="21" t="s">
        <v>12</v>
      </c>
      <c r="C10" s="22" t="s">
        <v>18</v>
      </c>
      <c r="D10" s="23" t="s">
        <v>1</v>
      </c>
      <c r="E10" s="24">
        <f>IF(G3-400&gt;0,MIN(600,G3-400),0)</f>
        <v>0</v>
      </c>
      <c r="F10" s="25" t="s">
        <v>7</v>
      </c>
      <c r="G10" s="24">
        <f>192*E10</f>
        <v>0</v>
      </c>
      <c r="H10" s="26" t="s">
        <v>0</v>
      </c>
      <c r="I10" s="4"/>
      <c r="J10" s="1"/>
      <c r="K10" s="8"/>
      <c r="P10" s="7"/>
    </row>
    <row r="11" spans="1:16" ht="21" customHeight="1" x14ac:dyDescent="0.15">
      <c r="A11" s="46"/>
      <c r="B11" s="21" t="s">
        <v>13</v>
      </c>
      <c r="C11" s="22" t="s">
        <v>19</v>
      </c>
      <c r="D11" s="23" t="s">
        <v>1</v>
      </c>
      <c r="E11" s="24">
        <f>IF(G3-1000&gt;0,MIN(1000,G3-1000),0)</f>
        <v>0</v>
      </c>
      <c r="F11" s="25" t="s">
        <v>7</v>
      </c>
      <c r="G11" s="24">
        <f>204*E11</f>
        <v>0</v>
      </c>
      <c r="H11" s="26" t="s">
        <v>0</v>
      </c>
      <c r="I11" s="4"/>
      <c r="J11" s="1"/>
      <c r="K11" s="1"/>
      <c r="P11" s="7"/>
    </row>
    <row r="12" spans="1:16" ht="21" customHeight="1" x14ac:dyDescent="0.15">
      <c r="A12" s="47"/>
      <c r="B12" s="27" t="s">
        <v>14</v>
      </c>
      <c r="C12" s="28" t="s">
        <v>20</v>
      </c>
      <c r="D12" s="29" t="s">
        <v>1</v>
      </c>
      <c r="E12" s="30">
        <f>IF(G3-2000&gt;0,G3-2000,0)</f>
        <v>0</v>
      </c>
      <c r="F12" s="31" t="s">
        <v>7</v>
      </c>
      <c r="G12" s="30">
        <f>216*E12</f>
        <v>0</v>
      </c>
      <c r="H12" s="32" t="s">
        <v>0</v>
      </c>
      <c r="I12" s="4"/>
      <c r="J12" s="1"/>
      <c r="K12" s="1"/>
      <c r="N12" s="7"/>
      <c r="P12" s="7"/>
    </row>
    <row r="13" spans="1:16" ht="21" customHeight="1" thickBot="1" x14ac:dyDescent="0.2">
      <c r="A13" s="9"/>
      <c r="B13" s="33"/>
      <c r="C13" s="33"/>
      <c r="D13" s="33"/>
      <c r="E13" s="33"/>
      <c r="F13" s="40" t="s">
        <v>5</v>
      </c>
      <c r="G13" s="34">
        <f>SUM(G5:G12)</f>
        <v>4440</v>
      </c>
      <c r="H13" s="35" t="s">
        <v>0</v>
      </c>
      <c r="I13" s="4"/>
      <c r="J13" s="1"/>
      <c r="K13" s="1"/>
      <c r="N13" s="7"/>
      <c r="P13" s="7"/>
    </row>
    <row r="14" spans="1:16" ht="27.75" customHeight="1" thickBot="1" x14ac:dyDescent="0.2">
      <c r="A14" s="9"/>
      <c r="B14" s="10"/>
      <c r="C14" s="36"/>
      <c r="D14" s="37"/>
      <c r="E14" s="38"/>
      <c r="F14" s="37" t="s">
        <v>4</v>
      </c>
      <c r="G14" s="42">
        <f>ROUNDDOWN(G13*1.1,0)</f>
        <v>4884</v>
      </c>
      <c r="H14" s="39" t="s">
        <v>0</v>
      </c>
      <c r="I14" s="4"/>
      <c r="J14" s="1"/>
      <c r="K14" s="1"/>
      <c r="P14" s="7"/>
    </row>
    <row r="15" spans="1:16" ht="15" customHeight="1" x14ac:dyDescent="0.15">
      <c r="B15" s="5"/>
      <c r="C15" s="5"/>
      <c r="D15" s="5"/>
      <c r="E15" s="5"/>
      <c r="F15" s="5"/>
      <c r="G15" s="5"/>
      <c r="H15" s="5"/>
      <c r="I15" s="4"/>
      <c r="J15" s="1"/>
      <c r="K15" s="1"/>
      <c r="P15" s="7"/>
    </row>
    <row r="16" spans="1:16" x14ac:dyDescent="0.15">
      <c r="B16" s="6"/>
      <c r="C16" s="6"/>
      <c r="D16" s="6"/>
      <c r="E16" s="6"/>
      <c r="F16" s="6"/>
      <c r="G16" s="6"/>
      <c r="H16" s="6"/>
      <c r="I16" s="4"/>
      <c r="J16" s="1"/>
      <c r="K16" s="1"/>
    </row>
    <row r="17" spans="2:11" x14ac:dyDescent="0.15">
      <c r="B17" s="6"/>
      <c r="C17" s="6"/>
      <c r="D17" s="6"/>
      <c r="E17" s="6"/>
      <c r="F17" s="6"/>
      <c r="G17" s="6"/>
      <c r="H17" s="6"/>
      <c r="I17" s="4"/>
      <c r="J17" s="1"/>
      <c r="K17" s="1"/>
    </row>
    <row r="18" spans="2:11" x14ac:dyDescent="0.15">
      <c r="B18" s="2"/>
      <c r="C18" s="2"/>
      <c r="D18" s="2"/>
      <c r="E18" s="2"/>
      <c r="F18" s="2"/>
      <c r="G18" s="2"/>
      <c r="H18" s="2"/>
      <c r="I18" s="2"/>
      <c r="J18" s="1"/>
      <c r="K18" s="1"/>
    </row>
    <row r="19" spans="2:11" x14ac:dyDescent="0.15">
      <c r="B19" s="2"/>
      <c r="C19" s="2"/>
      <c r="D19" s="2"/>
      <c r="E19" s="2"/>
      <c r="F19" s="3"/>
      <c r="G19" s="3"/>
      <c r="H19" s="2"/>
      <c r="I19" s="2"/>
      <c r="J19" s="1"/>
      <c r="K19" s="1"/>
    </row>
    <row r="20" spans="2:11" x14ac:dyDescent="0.15">
      <c r="B20" s="3"/>
      <c r="C20" s="3"/>
      <c r="D20" s="3"/>
      <c r="E20" s="3"/>
      <c r="H20" s="3"/>
      <c r="I20" s="3"/>
    </row>
    <row r="21" spans="2:11" x14ac:dyDescent="0.15">
      <c r="B21" s="3"/>
      <c r="C21" s="3"/>
      <c r="D21" s="3"/>
      <c r="E21" s="3"/>
      <c r="H21" s="3"/>
      <c r="I21" s="3"/>
    </row>
  </sheetData>
  <sheetProtection algorithmName="SHA-512" hashValue="jxgN6bCBAhYd5nqOus/fWN4vcueG7/eaYWD3CLgyCa1wAZ3tp/xQgT20WCViyubgTW+vNtZ+2UkTKksw6lLf7g==" saltValue="KIGtb3A7DxpZNO5g5aveHw==" spinCount="100000" sheet="1" objects="1" scenarios="1"/>
  <mergeCells count="5">
    <mergeCell ref="B1:H1"/>
    <mergeCell ref="B2:C2"/>
    <mergeCell ref="A6:A12"/>
    <mergeCell ref="A5:F5"/>
    <mergeCell ref="C3:F3"/>
  </mergeCells>
  <phoneticPr fontId="2"/>
  <dataValidations count="1">
    <dataValidation imeMode="disabled" allowBlank="1" showInputMessage="1" showErrorMessage="1" sqref="G3" xr:uid="{F328692C-4F9F-4A0E-B63B-DFC25F9FB95F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改定後  下水道使用料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　雅信</dc:creator>
  <cp:lastModifiedBy>Administrator</cp:lastModifiedBy>
  <cp:lastPrinted>2024-10-18T04:03:52Z</cp:lastPrinted>
  <dcterms:created xsi:type="dcterms:W3CDTF">2015-04-21T05:48:06Z</dcterms:created>
  <dcterms:modified xsi:type="dcterms:W3CDTF">2024-10-31T01:21:03Z</dcterms:modified>
</cp:coreProperties>
</file>