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1918\Desktop\"/>
    </mc:Choice>
  </mc:AlternateContent>
  <bookViews>
    <workbookView xWindow="0" yWindow="0" windowWidth="20490" windowHeight="7155"/>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Y84" authorId="0" shapeId="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<sst xmlns="http://schemas.openxmlformats.org/spreadsheetml/2006/main" count="367" uniqueCount="289">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</sst>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topLeftCell="A5" zoomScaleNormal="100" zoomScaleSheetLayoutView="100" workbookViewId="0">
      <selection activeCell="C68" sqref="C68:L68"/>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Normal="120" zoomScaleSheetLayoutView="100" workbookViewId="0">
      <selection activeCell="AO25" sqref="AO2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c r="W4" s="680"/>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
      </c>
      <c r="L14" s="682"/>
      <c r="M14" s="682"/>
      <c r="N14" s="682"/>
      <c r="O14" s="682"/>
      <c r="P14" s="682"/>
      <c r="Q14" s="682"/>
      <c r="R14" s="682"/>
      <c r="S14" s="682"/>
      <c r="T14" s="682"/>
      <c r="U14" s="681" t="s">
        <v>38</v>
      </c>
      <c r="V14" s="681"/>
      <c r="W14" s="681"/>
      <c r="X14" s="681"/>
      <c r="Y14" s="682" t="str">
        <f>IF(基本情報入力シート!M46="","",基本情報入力シート!M46)</f>
        <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614" t="s">
        <v>234</v>
      </c>
      <c r="D18" s="615"/>
      <c r="E18" s="615"/>
      <c r="F18" s="615"/>
      <c r="G18" s="615"/>
      <c r="H18" s="615"/>
      <c r="I18" s="615"/>
      <c r="J18" s="615"/>
      <c r="K18" s="615"/>
      <c r="L18" s="616"/>
      <c r="M18" s="53"/>
      <c r="N18" s="617" t="s">
        <v>235</v>
      </c>
      <c r="O18" s="618"/>
      <c r="P18" s="618"/>
      <c r="Q18" s="618"/>
      <c r="R18" s="618"/>
      <c r="S18" s="618"/>
      <c r="T18" s="618"/>
      <c r="U18" s="618"/>
      <c r="V18" s="618"/>
      <c r="W18" s="619"/>
      <c r="X18" s="54"/>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t="str">
        <f>IF(V4=0,"",V4)</f>
        <v/>
      </c>
      <c r="E30" s="630"/>
      <c r="F30" s="120" t="s">
        <v>115</v>
      </c>
      <c r="G30" s="121"/>
      <c r="H30" s="121"/>
      <c r="I30" s="121"/>
      <c r="J30" s="121"/>
      <c r="K30" s="121"/>
      <c r="L30" s="121"/>
      <c r="M30" s="121"/>
      <c r="N30" s="121"/>
      <c r="O30" s="122"/>
      <c r="P30" s="662">
        <f>P35+W35+AD35</f>
        <v>0</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0</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t="str">
        <f>IF(V4=0,"",V4)</f>
        <v/>
      </c>
      <c r="E35" s="630"/>
      <c r="F35" s="612" t="s">
        <v>181</v>
      </c>
      <c r="G35" s="612"/>
      <c r="H35" s="612"/>
      <c r="I35" s="612"/>
      <c r="J35" s="612"/>
      <c r="K35" s="612"/>
      <c r="L35" s="612"/>
      <c r="M35" s="612"/>
      <c r="N35" s="612"/>
      <c r="O35" s="613"/>
      <c r="P35" s="571">
        <f>IF('別紙様式3-2'!P7="","",'別紙様式3-2'!P7)</f>
        <v>0</v>
      </c>
      <c r="Q35" s="572"/>
      <c r="R35" s="572"/>
      <c r="S35" s="572"/>
      <c r="T35" s="572"/>
      <c r="U35" s="572"/>
      <c r="V35" s="129" t="s">
        <v>4</v>
      </c>
      <c r="W35" s="571">
        <f>IF('別紙様式3-2'!P8="","",'別紙様式3-2'!P8)</f>
        <v>0</v>
      </c>
      <c r="X35" s="572"/>
      <c r="Y35" s="572"/>
      <c r="Z35" s="572"/>
      <c r="AA35" s="572"/>
      <c r="AB35" s="572"/>
      <c r="AC35" s="129" t="s">
        <v>4</v>
      </c>
      <c r="AD35" s="571">
        <f>IF('別紙様式3-2'!P9="","",'別紙様式3-2'!P9)</f>
        <v>0</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c r="Q36" s="710"/>
      <c r="R36" s="710"/>
      <c r="S36" s="710"/>
      <c r="T36" s="710"/>
      <c r="U36" s="711"/>
      <c r="V36" s="131" t="s">
        <v>4</v>
      </c>
      <c r="W36" s="627">
        <f>IFERROR(S76+Y76+AE76,"")</f>
        <v>0</v>
      </c>
      <c r="X36" s="628"/>
      <c r="Y36" s="628"/>
      <c r="Z36" s="628"/>
      <c r="AA36" s="628"/>
      <c r="AB36" s="629"/>
      <c r="AC36" s="132" t="s">
        <v>4</v>
      </c>
      <c r="AD36" s="627">
        <f>IFERROR(S94+S96,"")</f>
        <v>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t="str">
        <f>IF(V4=0,"",V4)</f>
        <v/>
      </c>
      <c r="E39" s="607"/>
      <c r="F39" s="600" t="s">
        <v>135</v>
      </c>
      <c r="G39" s="600"/>
      <c r="H39" s="600"/>
      <c r="I39" s="600"/>
      <c r="J39" s="600"/>
      <c r="K39" s="600"/>
      <c r="L39" s="600"/>
      <c r="M39" s="600"/>
      <c r="N39" s="600"/>
      <c r="O39" s="601"/>
      <c r="P39" s="631">
        <f>P40-P41</f>
        <v>0</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0</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0</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0</v>
      </c>
      <c r="T74" s="479"/>
      <c r="U74" s="479"/>
      <c r="V74" s="479"/>
      <c r="W74" s="479"/>
      <c r="X74" s="55"/>
      <c r="Y74" s="477" t="b">
        <v>0</v>
      </c>
      <c r="Z74" s="477"/>
      <c r="AA74" s="477"/>
      <c r="AB74" s="477"/>
      <c r="AC74" s="477"/>
      <c r="AD74" s="56"/>
      <c r="AE74" s="477" t="b">
        <v>0</v>
      </c>
      <c r="AF74" s="477"/>
      <c r="AG74" s="477"/>
      <c r="AH74" s="477"/>
      <c r="AI74" s="608"/>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c r="T75" s="541"/>
      <c r="U75" s="541"/>
      <c r="V75" s="541"/>
      <c r="W75" s="541"/>
      <c r="X75" s="57" t="s">
        <v>136</v>
      </c>
      <c r="Y75" s="541"/>
      <c r="Z75" s="541"/>
      <c r="AA75" s="541"/>
      <c r="AB75" s="541"/>
      <c r="AC75" s="541"/>
      <c r="AD75" s="57" t="s">
        <v>136</v>
      </c>
      <c r="AE75" s="541"/>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c r="T76" s="543"/>
      <c r="U76" s="543"/>
      <c r="V76" s="543"/>
      <c r="W76" s="543"/>
      <c r="X76" s="58" t="s">
        <v>4</v>
      </c>
      <c r="Y76" s="551"/>
      <c r="Z76" s="551"/>
      <c r="AA76" s="551"/>
      <c r="AB76" s="551"/>
      <c r="AC76" s="551"/>
      <c r="AD76" s="58" t="s">
        <v>140</v>
      </c>
      <c r="AE76" s="543"/>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t="e">
        <f>S76/(S75*12)</f>
        <v>#DIV/0!</v>
      </c>
      <c r="T77" s="559"/>
      <c r="U77" s="559"/>
      <c r="V77" s="559"/>
      <c r="W77" s="560"/>
      <c r="X77" s="191" t="s">
        <v>140</v>
      </c>
      <c r="Y77" s="559" t="e">
        <f>Y76/(Y75*12)</f>
        <v>#DIV/0!</v>
      </c>
      <c r="Z77" s="559"/>
      <c r="AA77" s="559"/>
      <c r="AB77" s="559"/>
      <c r="AC77" s="560"/>
      <c r="AD77" s="191" t="s">
        <v>140</v>
      </c>
      <c r="AE77" s="559" t="e">
        <f>AE76/(AE75*12)</f>
        <v>#DIV/0!</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t="e">
        <f>IF(Y77, S77/Y77, 1)</f>
        <v>#DIV/0!</v>
      </c>
      <c r="U78" s="487"/>
      <c r="V78" s="488"/>
      <c r="W78" s="484" t="s">
        <v>129</v>
      </c>
      <c r="X78" s="497"/>
      <c r="Y78" s="492" t="s">
        <v>128</v>
      </c>
      <c r="Z78" s="486" t="e">
        <f>IF(Y77,1,0)</f>
        <v>#DIV/0!</v>
      </c>
      <c r="AA78" s="487"/>
      <c r="AB78" s="488"/>
      <c r="AC78" s="484" t="s">
        <v>129</v>
      </c>
      <c r="AD78" s="497"/>
      <c r="AE78" s="492" t="s">
        <v>128</v>
      </c>
      <c r="AF78" s="486" t="e">
        <f>IF(Y77, AE77/Y77, IF(AE77, AE77/S77, 0))</f>
        <v>#DIV/0!</v>
      </c>
      <c r="AG78" s="487"/>
      <c r="AH78" s="488"/>
      <c r="AI78" s="495" t="s">
        <v>129</v>
      </c>
      <c r="AJ78" s="193" t="str">
        <f>IF(M18="○", IF(AND(S74=TRUE, Y74=TRUE), IF(AND(T78&gt;Z78, Z78&gt;0),"○","×"),""),"")</f>
        <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0</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c r="Z82" s="553"/>
      <c r="AA82" s="553"/>
      <c r="AB82" s="553"/>
      <c r="AC82" s="554"/>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0</v>
      </c>
      <c r="Z83" s="723"/>
      <c r="AA83" s="723"/>
      <c r="AB83" s="723"/>
      <c r="AC83" s="723"/>
      <c r="AD83" s="203" t="s">
        <v>166</v>
      </c>
      <c r="AE83" s="206" t="s">
        <v>167</v>
      </c>
      <c r="AF83" s="532" t="str">
        <f>IF(M18="○", IF(OR(Y83&gt;=Y84, OR(A86,A87,A88,A89)=TRUE),"○","×"),"")</f>
        <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c r="T95" s="522"/>
      <c r="U95" s="522"/>
      <c r="V95" s="522"/>
      <c r="W95" s="523"/>
      <c r="X95" s="240" t="s">
        <v>4</v>
      </c>
      <c r="Y95" s="241" t="s">
        <v>28</v>
      </c>
      <c r="Z95" s="518">
        <f>IFERROR(S95/S94*100,0)</f>
        <v>0</v>
      </c>
      <c r="AA95" s="519"/>
      <c r="AB95" s="520"/>
      <c r="AC95" s="242" t="s">
        <v>29</v>
      </c>
      <c r="AD95" s="243" t="s">
        <v>116</v>
      </c>
      <c r="AE95" s="244" t="s">
        <v>167</v>
      </c>
      <c r="AF95" s="204" t="str">
        <f>IF(X18="○", IF(Z95=0,"",IF(Z95&gt;=200/3,"○","×")),"")</f>
        <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c r="T97" s="525"/>
      <c r="U97" s="525"/>
      <c r="V97" s="525"/>
      <c r="W97" s="526"/>
      <c r="X97" s="247" t="s">
        <v>4</v>
      </c>
      <c r="Y97" s="248" t="s">
        <v>28</v>
      </c>
      <c r="Z97" s="518">
        <f>IFERROR(S97/S96*100,0)</f>
        <v>0</v>
      </c>
      <c r="AA97" s="519"/>
      <c r="AB97" s="520"/>
      <c r="AC97" s="249" t="s">
        <v>29</v>
      </c>
      <c r="AD97" s="250" t="s">
        <v>116</v>
      </c>
      <c r="AE97" s="244" t="s">
        <v>167</v>
      </c>
      <c r="AF97" s="204" t="str">
        <f>IF(X18="○", IF(Z97=0,"",IF(Z97&gt;=200/3,"○","×")),"")</f>
        <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0</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0</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0</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0</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0</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0</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0</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0</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0</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0</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0</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election activeCell="X21" sqref="X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8" t="s">
        <v>203</v>
      </c>
      <c r="C9" s="789"/>
      <c r="D9" s="789"/>
      <c r="E9" s="789"/>
      <c r="F9" s="789"/>
      <c r="G9" s="789"/>
      <c r="H9" s="789"/>
      <c r="I9" s="789"/>
      <c r="J9" s="789"/>
      <c r="K9" s="789"/>
      <c r="L9" s="789"/>
      <c r="M9" s="789"/>
      <c r="N9" s="789"/>
      <c r="O9" s="789"/>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
      </c>
      <c r="C19" s="791"/>
      <c r="D19" s="791"/>
      <c r="E19" s="791"/>
      <c r="F19" s="791"/>
      <c r="G19" s="791"/>
      <c r="H19" s="791"/>
      <c r="I19" s="791"/>
      <c r="J19" s="791"/>
      <c r="K19" s="792"/>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90" t="str">
        <f>IF(基本情報入力シート!C54="","",基本情報入力シート!C54)</f>
        <v/>
      </c>
      <c r="C20" s="791"/>
      <c r="D20" s="791"/>
      <c r="E20" s="791"/>
      <c r="F20" s="791"/>
      <c r="G20" s="791"/>
      <c r="H20" s="791"/>
      <c r="I20" s="791"/>
      <c r="J20" s="791"/>
      <c r="K20" s="792"/>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90" t="str">
        <f>IF(基本情報入力シート!C55="","",基本情報入力シート!C55)</f>
        <v/>
      </c>
      <c r="C21" s="791"/>
      <c r="D21" s="791"/>
      <c r="E21" s="791"/>
      <c r="F21" s="791"/>
      <c r="G21" s="791"/>
      <c r="H21" s="791"/>
      <c r="I21" s="791"/>
      <c r="J21" s="791"/>
      <c r="K21" s="792"/>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90" t="str">
        <f>IF(基本情報入力シート!C56="","",基本情報入力シート!C56)</f>
        <v/>
      </c>
      <c r="C22" s="791"/>
      <c r="D22" s="791"/>
      <c r="E22" s="791"/>
      <c r="F22" s="791"/>
      <c r="G22" s="791"/>
      <c r="H22" s="791"/>
      <c r="I22" s="791"/>
      <c r="J22" s="791"/>
      <c r="K22" s="792"/>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90" t="str">
        <f>IF(基本情報入力シート!C57="","",基本情報入力シート!C57)</f>
        <v/>
      </c>
      <c r="C23" s="791"/>
      <c r="D23" s="791"/>
      <c r="E23" s="791"/>
      <c r="F23" s="791"/>
      <c r="G23" s="791"/>
      <c r="H23" s="791"/>
      <c r="I23" s="791"/>
      <c r="J23" s="791"/>
      <c r="K23" s="792"/>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90" t="str">
        <f>IF(基本情報入力シート!C58="","",基本情報入力シート!C58)</f>
        <v/>
      </c>
      <c r="C24" s="791"/>
      <c r="D24" s="791"/>
      <c r="E24" s="791"/>
      <c r="F24" s="791"/>
      <c r="G24" s="791"/>
      <c r="H24" s="791"/>
      <c r="I24" s="791"/>
      <c r="J24" s="791"/>
      <c r="K24" s="792"/>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行田市役所</cp:lastModifiedBy>
  <cp:lastPrinted>2023-02-27T08:06:40Z</cp:lastPrinted>
  <dcterms:created xsi:type="dcterms:W3CDTF">2023-01-10T13:53:21Z</dcterms:created>
  <dcterms:modified xsi:type="dcterms:W3CDTF">2023-03-27T11:27:55Z</dcterms:modified>
</cp:coreProperties>
</file>