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47\RDS_Profiles_Download$\1486r\"/>
    </mc:Choice>
  </mc:AlternateContent>
  <bookViews>
    <workbookView xWindow="0" yWindow="0" windowWidth="20490" windowHeight="6780"/>
  </bookViews>
  <sheets>
    <sheet name="個票1" sheetId="19" r:id="rId1"/>
    <sheet name="個票2" sheetId="40" r:id="rId2"/>
    <sheet name="Sheet1" sheetId="41" r:id="rId3"/>
    <sheet name="計算用" sheetId="21" state="hidden" r:id="rId4"/>
  </sheets>
  <definedNames>
    <definedName name="_xlnm.Print_Area" localSheetId="0">個票1!$A$1:$AU$40</definedName>
    <definedName name="_xlnm.Print_Area" localSheetId="1">個票2!$A$1:$AU$40</definedName>
  </definedNames>
  <calcPr calcId="162913"/>
</workbook>
</file>

<file path=xl/calcChain.xml><?xml version="1.0" encoding="utf-8"?>
<calcChain xmlns="http://schemas.openxmlformats.org/spreadsheetml/2006/main">
  <c r="BC43" i="40" l="1"/>
  <c r="BC42" i="40"/>
  <c r="BC41" i="40"/>
  <c r="BC40" i="40"/>
  <c r="BC39" i="40"/>
  <c r="BC38" i="40"/>
  <c r="BC37" i="40"/>
  <c r="BC36" i="40"/>
  <c r="BC35" i="40"/>
  <c r="AB35" i="40"/>
  <c r="M35" i="40" s="1"/>
  <c r="L29" i="40" s="1"/>
  <c r="R29" i="40" s="1"/>
  <c r="BC34" i="40"/>
  <c r="BC33" i="40"/>
  <c r="BC32" i="40"/>
  <c r="BC31" i="40"/>
  <c r="F31" i="40"/>
  <c r="BC30" i="40"/>
  <c r="R30" i="40"/>
  <c r="BC29" i="40"/>
  <c r="BC28" i="40"/>
  <c r="BC27" i="40"/>
  <c r="BC26" i="40"/>
  <c r="BC25" i="40"/>
  <c r="H25" i="40"/>
  <c r="BC24" i="40"/>
  <c r="V13" i="40"/>
  <c r="X10" i="40"/>
  <c r="M25" i="40" l="1"/>
  <c r="R31" i="40"/>
  <c r="AF38" i="40" s="1"/>
  <c r="AI12" i="40" s="1"/>
  <c r="AI14" i="40" s="1"/>
  <c r="R30" i="19" l="1"/>
  <c r="AB35" i="19"/>
  <c r="M35" i="19" s="1"/>
  <c r="L29" i="19" s="1"/>
  <c r="F31" i="19"/>
  <c r="BC30" i="19"/>
  <c r="X10" i="19" l="1"/>
  <c r="R29" i="19"/>
  <c r="R31" i="19" s="1"/>
  <c r="AF38" i="19" l="1"/>
  <c r="O13" i="19" s="1"/>
  <c r="BC43" i="19"/>
  <c r="BC42" i="19"/>
  <c r="BC41" i="19"/>
  <c r="BC40" i="19"/>
  <c r="BC39" i="19"/>
  <c r="BC38" i="19"/>
  <c r="V13" i="19" s="1"/>
  <c r="BC37" i="19"/>
  <c r="BC36" i="19"/>
  <c r="BC35" i="19"/>
  <c r="BC34" i="19"/>
  <c r="BC33" i="19"/>
  <c r="BC32" i="19"/>
  <c r="BC31" i="19"/>
  <c r="BC29" i="19"/>
  <c r="BC28" i="19"/>
  <c r="BC27" i="19"/>
  <c r="BC26" i="19"/>
  <c r="BC25" i="19"/>
  <c r="BC24" i="19"/>
  <c r="AI12" i="19" l="1"/>
  <c r="H25" i="19" l="1"/>
  <c r="M25" i="19" s="1"/>
  <c r="A12" i="21" l="1"/>
  <c r="A11" i="21"/>
  <c r="A10" i="21"/>
  <c r="A9" i="21"/>
  <c r="A8" i="21"/>
  <c r="AI14" i="19" l="1"/>
</calcChain>
</file>

<file path=xl/comments1.xml><?xml version="1.0" encoding="utf-8"?>
<comments xmlns="http://schemas.openxmlformats.org/spreadsheetml/2006/main">
  <authors>
    <author>Windows ユーザー</author>
  </authors>
  <commentList>
    <comment ref="R30" authorId="0" shapeId="0">
      <text>
        <r>
          <rPr>
            <b/>
            <sz val="9"/>
            <color indexed="10"/>
            <rFont val="ＭＳ Ｐゴシック"/>
            <family val="3"/>
            <charset val="128"/>
          </rPr>
          <t>※介護報酬の代替措置として実施される補助金の補助対象経費として計上する分は「申請する経費」に含めないでください</t>
        </r>
      </text>
    </comment>
    <comment ref="S35" authorId="0" shapeId="0">
      <text>
        <r>
          <rPr>
            <b/>
            <sz val="9"/>
            <color indexed="10"/>
            <rFont val="ＭＳ Ｐゴシック"/>
            <family val="3"/>
            <charset val="128"/>
          </rPr>
          <t>※行田市以外の被保険者、65歳未満の生活保護受給者に係る単位数も漏れなく計上してください</t>
        </r>
      </text>
    </comment>
  </commentList>
</comments>
</file>

<file path=xl/comments2.xml><?xml version="1.0" encoding="utf-8"?>
<comments xmlns="http://schemas.openxmlformats.org/spreadsheetml/2006/main">
  <authors>
    <author>Windows ユーザー</author>
  </authors>
  <commentList>
    <comment ref="R30" authorId="0" shapeId="0">
      <text>
        <r>
          <rPr>
            <b/>
            <sz val="9"/>
            <color indexed="10"/>
            <rFont val="ＭＳ Ｐゴシック"/>
            <family val="3"/>
            <charset val="128"/>
          </rPr>
          <t>※介護報酬の代替措置として実施される補助金の補助対象経費として計上する分は「申請する経費」に含めないでください</t>
        </r>
      </text>
    </comment>
    <comment ref="S35" authorId="0" shapeId="0">
      <text>
        <r>
          <rPr>
            <b/>
            <sz val="9"/>
            <color indexed="10"/>
            <rFont val="ＭＳ Ｐゴシック"/>
            <family val="3"/>
            <charset val="128"/>
          </rPr>
          <t>※行田市以外の被保険者、65歳未満の生活保護受給者に係る単位数も漏れなく計上してください</t>
        </r>
      </text>
    </comment>
  </commentList>
</comments>
</file>

<file path=xl/sharedStrings.xml><?xml version="1.0" encoding="utf-8"?>
<sst xmlns="http://schemas.openxmlformats.org/spreadsheetml/2006/main" count="400" uniqueCount="168">
  <si>
    <t>電話番号</t>
    <rPh sb="0" eb="2">
      <t>デンワ</t>
    </rPh>
    <rPh sb="2" eb="4">
      <t>バンゴウ</t>
    </rPh>
    <phoneticPr fontId="4"/>
  </si>
  <si>
    <t>認知症対応型通所介護事業所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</si>
  <si>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</si>
  <si>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</si>
  <si>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</si>
  <si>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</si>
  <si>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</si>
  <si>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</si>
  <si>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</si>
  <si>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</si>
  <si>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用途・品目・数量等</t>
    <rPh sb="0" eb="2">
      <t>ヨウト</t>
    </rPh>
    <rPh sb="3" eb="5">
      <t>ヒンモク</t>
    </rPh>
    <rPh sb="6" eb="8">
      <t>スウリョウ</t>
    </rPh>
    <rPh sb="8" eb="9">
      <t>トウ</t>
    </rPh>
    <phoneticPr fontId="4"/>
  </si>
  <si>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</si>
  <si>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</si>
  <si>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</si>
  <si>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</si>
  <si>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</si>
  <si>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</si>
  <si>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</si>
  <si>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</si>
  <si>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</si>
  <si>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介護保険事業所番号</t>
    <rPh sb="0" eb="2">
      <t>カイゴ</t>
    </rPh>
    <rPh sb="2" eb="4">
      <t>ホケン</t>
    </rPh>
    <rPh sb="4" eb="7">
      <t>ジギョウショ</t>
    </rPh>
    <rPh sb="7" eb="9">
      <t>バンゴウ</t>
    </rPh>
    <phoneticPr fontId="4"/>
  </si>
  <si>
    <t>合計</t>
    <rPh sb="0" eb="2">
      <t>ゴウケイ</t>
    </rPh>
    <phoneticPr fontId="4"/>
  </si>
  <si>
    <t>居宅療養管理指導事業所</t>
    <rPh sb="8" eb="11">
      <t>ジギョウショ</t>
    </rPh>
    <phoneticPr fontId="4"/>
  </si>
  <si>
    <t>※本シートは絶対に編集しないこと。</t>
    <rPh sb="1" eb="2">
      <t>ホン</t>
    </rPh>
    <rPh sb="6" eb="8">
      <t>ゼッタイ</t>
    </rPh>
    <rPh sb="9" eb="11">
      <t>ヘンシュウ</t>
    </rPh>
    <phoneticPr fontId="4"/>
  </si>
  <si>
    <t>既申請分</t>
    <rPh sb="0" eb="1">
      <t>スデ</t>
    </rPh>
    <rPh sb="1" eb="4">
      <t>シンセイブン</t>
    </rPh>
    <phoneticPr fontId="4"/>
  </si>
  <si>
    <t>年度合計額</t>
    <rPh sb="0" eb="2">
      <t>ネンド</t>
    </rPh>
    <rPh sb="2" eb="5">
      <t>ゴウケイガク</t>
    </rPh>
    <phoneticPr fontId="4"/>
  </si>
  <si>
    <t>施設区分</t>
    <rPh sb="0" eb="2">
      <t>シセツ</t>
    </rPh>
    <rPh sb="2" eb="4">
      <t>クブン</t>
    </rPh>
    <phoneticPr fontId="4"/>
  </si>
  <si>
    <t>その他の施設</t>
    <rPh sb="2" eb="3">
      <t>タ</t>
    </rPh>
    <rPh sb="4" eb="6">
      <t>シセツ</t>
    </rPh>
    <phoneticPr fontId="4"/>
  </si>
  <si>
    <t>慰労金単価</t>
    <rPh sb="0" eb="3">
      <t>イロウキン</t>
    </rPh>
    <rPh sb="3" eb="5">
      <t>タンカ</t>
    </rPh>
    <phoneticPr fontId="4"/>
  </si>
  <si>
    <t>なし</t>
    <phoneticPr fontId="4"/>
  </si>
  <si>
    <t>あり</t>
    <phoneticPr fontId="4"/>
  </si>
  <si>
    <t>定員</t>
    <rPh sb="0" eb="2">
      <t>テイイン</t>
    </rPh>
    <phoneticPr fontId="4"/>
  </si>
  <si>
    <t>（１）①　</t>
  </si>
  <si>
    <t>共通</t>
    <rPh sb="0" eb="2">
      <t>キョウツウ</t>
    </rPh>
    <phoneticPr fontId="4"/>
  </si>
  <si>
    <t>単価</t>
    <rPh sb="0" eb="2">
      <t>タンカ</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</si>
  <si>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</si>
  <si>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</si>
  <si>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</si>
  <si>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</si>
  <si>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</si>
  <si>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</si>
  <si>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</si>
  <si>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</si>
  <si>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</si>
  <si>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</si>
  <si>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</si>
  <si>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</si>
  <si>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</si>
  <si>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</si>
  <si>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</si>
  <si>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</si>
  <si>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</si>
  <si>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</si>
  <si>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</si>
  <si>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</si>
  <si>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</si>
  <si>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</si>
  <si>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</si>
  <si>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</si>
  <si>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</si>
  <si>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</si>
  <si>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</si>
  <si>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</si>
  <si>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</si>
  <si>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</si>
  <si>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</si>
  <si>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</si>
  <si>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</si>
  <si>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</si>
  <si>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</si>
  <si>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</si>
  <si>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</si>
  <si>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</si>
  <si>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</si>
  <si>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</si>
  <si>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</si>
  <si>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</si>
  <si>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</si>
  <si>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t>申請額</t>
    <rPh sb="0" eb="3">
      <t>シンセイガク</t>
    </rPh>
    <phoneticPr fontId="4"/>
  </si>
  <si>
    <t>補助上限額</t>
    <rPh sb="0" eb="2">
      <t>ホジョ</t>
    </rPh>
    <rPh sb="2" eb="5">
      <t>ジョウゲンガク</t>
    </rPh>
    <phoneticPr fontId="4"/>
  </si>
  <si>
    <t>岩手県</t>
    <phoneticPr fontId="4"/>
  </si>
  <si>
    <t>秋田県</t>
    <phoneticPr fontId="4"/>
  </si>
  <si>
    <t>栃木県</t>
    <phoneticPr fontId="4"/>
  </si>
  <si>
    <t>群馬県</t>
    <phoneticPr fontId="4"/>
  </si>
  <si>
    <t>東京都</t>
    <phoneticPr fontId="4"/>
  </si>
  <si>
    <t>千葉県</t>
    <phoneticPr fontId="4"/>
  </si>
  <si>
    <t>埼玉県</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</si>
  <si>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</si>
  <si>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</si>
  <si>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</si>
  <si>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</si>
  <si>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</si>
  <si>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</si>
  <si>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</si>
  <si>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茨城県</t>
    <phoneticPr fontId="4"/>
  </si>
  <si>
    <t>福島県</t>
    <phoneticPr fontId="4"/>
  </si>
  <si>
    <t>山形県</t>
    <phoneticPr fontId="4"/>
  </si>
  <si>
    <t>陽性者(濃厚接触者)発生施設</t>
    <phoneticPr fontId="4"/>
  </si>
  <si>
    <t>対象期間の勤務が９日以下</t>
    <phoneticPr fontId="4"/>
  </si>
  <si>
    <t>対象期間に10日以上勤務</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</si>
  <si>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</si>
  <si>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4"/>
  </si>
  <si>
    <t>対象期間の勤務が9日以下</t>
    <phoneticPr fontId="4"/>
  </si>
  <si>
    <t>郵便番号</t>
    <rPh sb="0" eb="2">
      <t>ユウビン</t>
    </rPh>
    <rPh sb="2" eb="4">
      <t>バンゴウ</t>
    </rPh>
    <phoneticPr fontId="4"/>
  </si>
  <si>
    <t>青森県</t>
    <phoneticPr fontId="4"/>
  </si>
  <si>
    <t>宮城県</t>
    <phoneticPr fontId="4"/>
  </si>
  <si>
    <t>沖縄県</t>
    <rPh sb="0" eb="3">
      <t>オキナワケン</t>
    </rPh>
    <phoneticPr fontId="4"/>
  </si>
  <si>
    <t>北海道</t>
    <phoneticPr fontId="4"/>
  </si>
  <si>
    <t>提供サービス</t>
    <rPh sb="0" eb="2">
      <t>テイキョウ</t>
    </rPh>
    <phoneticPr fontId="4"/>
  </si>
  <si>
    <t>サービス種類コード</t>
    <rPh sb="4" eb="6">
      <t>シュルイ</t>
    </rPh>
    <phoneticPr fontId="4"/>
  </si>
  <si>
    <t>様式第３号（第５条関係）</t>
    <rPh sb="0" eb="2">
      <t>ヨウシキ</t>
    </rPh>
    <rPh sb="2" eb="3">
      <t>ダイ</t>
    </rPh>
    <rPh sb="4" eb="5">
      <t>ゴウ</t>
    </rPh>
    <rPh sb="6" eb="7">
      <t>ダイ</t>
    </rPh>
    <rPh sb="8" eb="9">
      <t>ジョウ</t>
    </rPh>
    <rPh sb="9" eb="11">
      <t>カンケイ</t>
    </rPh>
    <phoneticPr fontId="4"/>
  </si>
  <si>
    <t>　円</t>
    <rPh sb="1" eb="2">
      <t>エン</t>
    </rPh>
    <phoneticPr fontId="4"/>
  </si>
  <si>
    <t>通所リハビリテーション事業所（大規模型（Ⅰ））</t>
    <rPh sb="15" eb="16">
      <t>ダイ</t>
    </rPh>
    <phoneticPr fontId="4"/>
  </si>
  <si>
    <t>通所リハビリテーション事業所（大規模型（Ⅱ））</t>
    <rPh sb="15" eb="16">
      <t>ダイ</t>
    </rPh>
    <phoneticPr fontId="4"/>
  </si>
  <si>
    <t>訪問介護事業所</t>
    <rPh sb="0" eb="2">
      <t>ホウモン</t>
    </rPh>
    <rPh sb="2" eb="4">
      <t>カイゴ</t>
    </rPh>
    <rPh sb="4" eb="7">
      <t>ジギョウショ</t>
    </rPh>
    <phoneticPr fontId="4"/>
  </si>
  <si>
    <t>訪問入浴介護事業所</t>
    <rPh sb="0" eb="2">
      <t>ホウモン</t>
    </rPh>
    <rPh sb="2" eb="4">
      <t>ニュウヨク</t>
    </rPh>
    <rPh sb="4" eb="6">
      <t>カイゴ</t>
    </rPh>
    <rPh sb="6" eb="9">
      <t>ジギョウショ</t>
    </rPh>
    <phoneticPr fontId="4"/>
  </si>
  <si>
    <t>訪問看護事業所</t>
    <rPh sb="0" eb="2">
      <t>ホウモン</t>
    </rPh>
    <rPh sb="2" eb="4">
      <t>カンゴ</t>
    </rPh>
    <rPh sb="4" eb="7">
      <t>ジギョウショ</t>
    </rPh>
    <phoneticPr fontId="4"/>
  </si>
  <si>
    <t>訪問リハビリテーション事業所</t>
    <rPh sb="0" eb="2">
      <t>ホウモン</t>
    </rPh>
    <rPh sb="11" eb="14">
      <t>ジギョウショ</t>
    </rPh>
    <phoneticPr fontId="4"/>
  </si>
  <si>
    <t>定期巡回・臨時対応型訪問介護看護事業所</t>
    <rPh sb="0" eb="2">
      <t>テイキ</t>
    </rPh>
    <rPh sb="2" eb="4">
      <t>ジュンカイ</t>
    </rPh>
    <rPh sb="5" eb="7">
      <t>リンジ</t>
    </rPh>
    <rPh sb="7" eb="10">
      <t>タイオウガタ</t>
    </rPh>
    <rPh sb="10" eb="12">
      <t>ホウモン</t>
    </rPh>
    <rPh sb="12" eb="14">
      <t>カイゴ</t>
    </rPh>
    <rPh sb="14" eb="16">
      <t>カンゴ</t>
    </rPh>
    <rPh sb="16" eb="19">
      <t>ジギョウショ</t>
    </rPh>
    <phoneticPr fontId="4"/>
  </si>
  <si>
    <t>夜間対応型訪問介護事業所</t>
    <rPh sb="0" eb="2">
      <t>ヤカン</t>
    </rPh>
    <rPh sb="2" eb="5">
      <t>タイオウガタ</t>
    </rPh>
    <rPh sb="5" eb="7">
      <t>ホウモン</t>
    </rPh>
    <rPh sb="7" eb="9">
      <t>カイゴ</t>
    </rPh>
    <rPh sb="9" eb="12">
      <t>ジギョウショ</t>
    </rPh>
    <phoneticPr fontId="4"/>
  </si>
  <si>
    <t>居宅介護支援事業所</t>
    <rPh sb="0" eb="2">
      <t>キョタク</t>
    </rPh>
    <rPh sb="2" eb="4">
      <t>カイゴ</t>
    </rPh>
    <rPh sb="4" eb="6">
      <t>シエン</t>
    </rPh>
    <rPh sb="6" eb="9">
      <t>ジギョウショ</t>
    </rPh>
    <phoneticPr fontId="4"/>
  </si>
  <si>
    <t>福祉用具貸与事業所</t>
    <rPh sb="0" eb="2">
      <t>フクシ</t>
    </rPh>
    <rPh sb="2" eb="4">
      <t>ヨウグ</t>
    </rPh>
    <rPh sb="4" eb="6">
      <t>タイヨ</t>
    </rPh>
    <rPh sb="6" eb="9">
      <t>ジギョウショ</t>
    </rPh>
    <phoneticPr fontId="4"/>
  </si>
  <si>
    <t>短期入所生活介護事業所</t>
    <rPh sb="0" eb="2">
      <t>タンキ</t>
    </rPh>
    <rPh sb="2" eb="4">
      <t>ニュウショ</t>
    </rPh>
    <rPh sb="4" eb="6">
      <t>セイカツ</t>
    </rPh>
    <rPh sb="6" eb="8">
      <t>カイゴ</t>
    </rPh>
    <rPh sb="8" eb="11">
      <t>ジギョウショ</t>
    </rPh>
    <phoneticPr fontId="4"/>
  </si>
  <si>
    <t>短期入所療養介護事業所</t>
    <rPh sb="0" eb="2">
      <t>タンキ</t>
    </rPh>
    <rPh sb="2" eb="4">
      <t>ニュウショ</t>
    </rPh>
    <rPh sb="4" eb="6">
      <t>リョウヨウ</t>
    </rPh>
    <rPh sb="6" eb="8">
      <t>カイゴ</t>
    </rPh>
    <rPh sb="8" eb="11">
      <t>ジギョウショ</t>
    </rPh>
    <phoneticPr fontId="4"/>
  </si>
  <si>
    <t>今回申請分</t>
    <rPh sb="0" eb="2">
      <t>コンカイ</t>
    </rPh>
    <rPh sb="2" eb="5">
      <t>シンセイブン</t>
    </rPh>
    <phoneticPr fontId="4"/>
  </si>
  <si>
    <t>987-6543</t>
    <phoneticPr fontId="4"/>
  </si>
  <si>
    <t>事業実施計画書 （事業所単位）</t>
    <phoneticPr fontId="4"/>
  </si>
  <si>
    <t>人</t>
    <rPh sb="0" eb="1">
      <t>ニン</t>
    </rPh>
    <phoneticPr fontId="4"/>
  </si>
  <si>
    <t>住　　　所</t>
    <rPh sb="0" eb="1">
      <t>ジュウ</t>
    </rPh>
    <rPh sb="4" eb="5">
      <t>ショ</t>
    </rPh>
    <phoneticPr fontId="4"/>
  </si>
  <si>
    <t>軽費老人ホーム（定員30人以上・特定施設）</t>
    <rPh sb="0" eb="2">
      <t>ケイヒ</t>
    </rPh>
    <rPh sb="2" eb="4">
      <t>ロウジン</t>
    </rPh>
    <rPh sb="8" eb="10">
      <t>テイイン</t>
    </rPh>
    <rPh sb="12" eb="15">
      <t>ニンイジョウ</t>
    </rPh>
    <rPh sb="16" eb="18">
      <t>トクテイ</t>
    </rPh>
    <rPh sb="18" eb="20">
      <t>シセツ</t>
    </rPh>
    <phoneticPr fontId="4"/>
  </si>
  <si>
    <t>軽費老人ホーム（定員29人以下・特定施設）</t>
    <rPh sb="0" eb="2">
      <t>ケイヒ</t>
    </rPh>
    <rPh sb="2" eb="4">
      <t>ロウジン</t>
    </rPh>
    <rPh sb="8" eb="10">
      <t>テイイン</t>
    </rPh>
    <rPh sb="12" eb="15">
      <t>ニンイカ</t>
    </rPh>
    <rPh sb="16" eb="20">
      <t>トクテイシセツ</t>
    </rPh>
    <phoneticPr fontId="4"/>
  </si>
  <si>
    <t>有料老人ホーム（定員30人以上・住宅型）</t>
    <rPh sb="0" eb="2">
      <t>ユウリョウ</t>
    </rPh>
    <rPh sb="2" eb="4">
      <t>ロウジン</t>
    </rPh>
    <rPh sb="8" eb="10">
      <t>テイイン</t>
    </rPh>
    <rPh sb="12" eb="15">
      <t>ニンイジョウ</t>
    </rPh>
    <rPh sb="16" eb="19">
      <t>ジュウタクガタ</t>
    </rPh>
    <phoneticPr fontId="4"/>
  </si>
  <si>
    <t>有料老人ホーム（定員29人以下・住宅型）</t>
    <rPh sb="0" eb="2">
      <t>ユウリョウ</t>
    </rPh>
    <rPh sb="2" eb="4">
      <t>ロウジン</t>
    </rPh>
    <rPh sb="8" eb="10">
      <t>テイイン</t>
    </rPh>
    <rPh sb="12" eb="13">
      <t>ニン</t>
    </rPh>
    <rPh sb="13" eb="15">
      <t>イカ</t>
    </rPh>
    <rPh sb="16" eb="19">
      <t>ジュウタクガタ</t>
    </rPh>
    <phoneticPr fontId="4"/>
  </si>
  <si>
    <t>有料老人ホーム（定員30人以上・介護付）</t>
    <rPh sb="0" eb="2">
      <t>ユウリョウ</t>
    </rPh>
    <rPh sb="2" eb="4">
      <t>ロウジン</t>
    </rPh>
    <rPh sb="8" eb="10">
      <t>テイイン</t>
    </rPh>
    <rPh sb="12" eb="15">
      <t>ニンイジョウ</t>
    </rPh>
    <rPh sb="16" eb="18">
      <t>カイゴ</t>
    </rPh>
    <rPh sb="18" eb="19">
      <t>ツキ</t>
    </rPh>
    <phoneticPr fontId="4"/>
  </si>
  <si>
    <t>有料老人ホーム（定員29人以下・介護付）</t>
    <rPh sb="0" eb="2">
      <t>ユウリョウ</t>
    </rPh>
    <rPh sb="2" eb="4">
      <t>ロウジン</t>
    </rPh>
    <rPh sb="8" eb="10">
      <t>テイイン</t>
    </rPh>
    <rPh sb="12" eb="13">
      <t>ニン</t>
    </rPh>
    <rPh sb="13" eb="15">
      <t>イカ</t>
    </rPh>
    <rPh sb="16" eb="18">
      <t>カイゴ</t>
    </rPh>
    <rPh sb="18" eb="19">
      <t>ツキ</t>
    </rPh>
    <phoneticPr fontId="4"/>
  </si>
  <si>
    <t>/事業所</t>
    <rPh sb="1" eb="4">
      <t>ジギョウショ</t>
    </rPh>
    <phoneticPr fontId="1"/>
  </si>
  <si>
    <t>通所リハビリテーション事業所（通常規模型）</t>
    <phoneticPr fontId="4"/>
  </si>
  <si>
    <t>/定員</t>
    <rPh sb="1" eb="3">
      <t>テイイン</t>
    </rPh>
    <phoneticPr fontId="1"/>
  </si>
  <si>
    <t>-</t>
    <phoneticPr fontId="4"/>
  </si>
  <si>
    <t>-</t>
    <phoneticPr fontId="4"/>
  </si>
  <si>
    <t>-</t>
    <phoneticPr fontId="4"/>
  </si>
  <si>
    <t>-</t>
    <phoneticPr fontId="4"/>
  </si>
  <si>
    <t>-</t>
    <phoneticPr fontId="4"/>
  </si>
  <si>
    <t>-</t>
    <phoneticPr fontId="4"/>
  </si>
  <si>
    <t>-</t>
    <phoneticPr fontId="4"/>
  </si>
  <si>
    <t>-</t>
    <phoneticPr fontId="4"/>
  </si>
  <si>
    <t>-</t>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</si>
  <si>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</si>
  <si>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単位数単価</t>
    <rPh sb="0" eb="5">
      <t>タンイスウタンカ</t>
    </rPh>
    <phoneticPr fontId="4"/>
  </si>
  <si>
    <t>補助対象額</t>
    <rPh sb="0" eb="2">
      <t>ホジョ</t>
    </rPh>
    <rPh sb="2" eb="4">
      <t>タイショウ</t>
    </rPh>
    <rPh sb="4" eb="5">
      <t>ガク</t>
    </rPh>
    <phoneticPr fontId="4"/>
  </si>
  <si>
    <t>差し引く金額</t>
    <rPh sb="0" eb="1">
      <t>サ</t>
    </rPh>
    <rPh sb="2" eb="3">
      <t>ヒ</t>
    </rPh>
    <rPh sb="4" eb="6">
      <t>キンガク</t>
    </rPh>
    <phoneticPr fontId="4"/>
  </si>
  <si>
    <t>差引補助対象額</t>
    <rPh sb="0" eb="2">
      <t>サシヒキ</t>
    </rPh>
    <rPh sb="2" eb="4">
      <t>ホジョ</t>
    </rPh>
    <rPh sb="4" eb="6">
      <t>タイショウ</t>
    </rPh>
    <rPh sb="6" eb="7">
      <t>ガク</t>
    </rPh>
    <phoneticPr fontId="4"/>
  </si>
  <si>
    <t>4月～9月</t>
    <rPh sb="1" eb="2">
      <t>ガツ</t>
    </rPh>
    <rPh sb="4" eb="5">
      <t>ガツ</t>
    </rPh>
    <phoneticPr fontId="4"/>
  </si>
  <si>
    <t>円</t>
    <rPh sb="0" eb="1">
      <t>エン</t>
    </rPh>
    <phoneticPr fontId="4"/>
  </si>
  <si>
    <t>①</t>
    <phoneticPr fontId="4"/>
  </si>
  <si>
    <t>●差し引く金額の内訳（介護報酬及び他の補助金で措置される金額）</t>
    <rPh sb="1" eb="2">
      <t>サ</t>
    </rPh>
    <rPh sb="3" eb="4">
      <t>ヒ</t>
    </rPh>
    <rPh sb="5" eb="7">
      <t>キンガク</t>
    </rPh>
    <rPh sb="8" eb="10">
      <t>ウチワケ</t>
    </rPh>
    <rPh sb="11" eb="13">
      <t>カイゴ</t>
    </rPh>
    <rPh sb="13" eb="15">
      <t>ホウシュウ</t>
    </rPh>
    <rPh sb="15" eb="16">
      <t>オヨ</t>
    </rPh>
    <rPh sb="17" eb="18">
      <t>タ</t>
    </rPh>
    <rPh sb="19" eb="22">
      <t>ホジョキン</t>
    </rPh>
    <rPh sb="23" eb="25">
      <t>ソチ</t>
    </rPh>
    <rPh sb="28" eb="30">
      <t>キンガク</t>
    </rPh>
    <phoneticPr fontId="4"/>
  </si>
  <si>
    <t>介護報酬（0.1%上乗せ分）</t>
    <rPh sb="0" eb="2">
      <t>カイゴ</t>
    </rPh>
    <rPh sb="2" eb="4">
      <t>ホウシュウ</t>
    </rPh>
    <rPh sb="9" eb="11">
      <t>ウワノ</t>
    </rPh>
    <rPh sb="12" eb="13">
      <t>ブン</t>
    </rPh>
    <phoneticPr fontId="4"/>
  </si>
  <si>
    <t>金額</t>
    <rPh sb="0" eb="2">
      <t>キンガク</t>
    </rPh>
    <phoneticPr fontId="4"/>
  </si>
  <si>
    <t>4月～9月の上乗せ分単位数</t>
    <rPh sb="1" eb="2">
      <t>ガツ</t>
    </rPh>
    <rPh sb="4" eb="5">
      <t>ガツ</t>
    </rPh>
    <rPh sb="6" eb="8">
      <t>ウワノ</t>
    </rPh>
    <rPh sb="9" eb="10">
      <t>ブン</t>
    </rPh>
    <rPh sb="10" eb="13">
      <t>タンイスウ</t>
    </rPh>
    <phoneticPr fontId="4"/>
  </si>
  <si>
    <t>単位</t>
    <rPh sb="0" eb="2">
      <t>タンイ</t>
    </rPh>
    <phoneticPr fontId="4"/>
  </si>
  <si>
    <t>補助対象額（①－②）</t>
    <rPh sb="0" eb="2">
      <t>ホジョ</t>
    </rPh>
    <rPh sb="2" eb="4">
      <t>タイショウ</t>
    </rPh>
    <rPh sb="4" eb="5">
      <t>ガク</t>
    </rPh>
    <phoneticPr fontId="4"/>
  </si>
  <si>
    <t>②</t>
    <phoneticPr fontId="4"/>
  </si>
  <si>
    <t>10月以降</t>
    <rPh sb="2" eb="3">
      <t>ガツ</t>
    </rPh>
    <rPh sb="3" eb="5">
      <t>イコウ</t>
    </rPh>
    <phoneticPr fontId="4"/>
  </si>
  <si>
    <t>※介護報酬の代替措置として実施される補助金は含みません</t>
    <phoneticPr fontId="4"/>
  </si>
  <si>
    <t>●対象経費の期間別の内訳</t>
    <rPh sb="1" eb="3">
      <t>タイショウ</t>
    </rPh>
    <rPh sb="3" eb="5">
      <t>ケイヒ</t>
    </rPh>
    <rPh sb="6" eb="8">
      <t>キカン</t>
    </rPh>
    <rPh sb="8" eb="9">
      <t>ベツ</t>
    </rPh>
    <rPh sb="10" eb="12">
      <t>ウチワケ</t>
    </rPh>
    <phoneticPr fontId="4"/>
  </si>
  <si>
    <t>申請する経費</t>
    <rPh sb="0" eb="2">
      <t>シンセイ</t>
    </rPh>
    <rPh sb="4" eb="6">
      <t>ケイヒ</t>
    </rPh>
    <phoneticPr fontId="4"/>
  </si>
  <si>
    <t>その他の補助金等</t>
    <rPh sb="2" eb="3">
      <t>タ</t>
    </rPh>
    <rPh sb="4" eb="7">
      <t>ホジョキン</t>
    </rPh>
    <rPh sb="7" eb="8">
      <t>トウ</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</si>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</sst>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_);[Red]\(#,##0\)"/>
  </numFmts>
  <fonts count="2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11"/>
      <color rgb="FFFF0000"/>
      <name val="ＭＳ Ｐゴシック"/>
      <family val="3"/>
      <charset val="128"/>
    </font>
    <font>
      <sz val="9"/>
      <name val="ＭＳ Ｐゴシック"/>
      <family val="3"/>
      <charset val="128"/>
    </font>
    <font>
      <sz val="9"/>
      <color rgb="FFFF0000"/>
      <name val="ＭＳ Ｐゴシック"/>
      <family val="3"/>
      <charset val="128"/>
    </font>
    <font>
      <sz val="9"/>
      <name val="ＭＳ Ｐゴシック"/>
      <family val="3"/>
      <charset val="128"/>
      <scheme val="minor"/>
    </font>
    <font>
      <sz val="11"/>
      <name val="ＭＳ ゴシック"/>
      <family val="3"/>
      <charset val="128"/>
    </font>
    <font>
      <b/>
      <sz val="9"/>
      <color rgb="FFFF0000"/>
      <name val="ＭＳ Ｐ明朝"/>
      <family val="1"/>
      <charset val="128"/>
    </font>
    <font>
      <sz val="11"/>
      <color rgb="FFFF0000"/>
      <name val="ＭＳ Ｐ明朝"/>
      <family val="1"/>
      <charset val="128"/>
    </font>
    <font>
      <sz val="9"/>
      <color rgb="FFFF0000"/>
      <name val="ＭＳ Ｐ明朝"/>
      <family val="1"/>
      <charset val="128"/>
    </font>
    <font>
      <b/>
      <sz val="9"/>
      <color indexed="10"/>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bottom/>
      <diagonal/>
    </border>
    <border>
      <left/>
      <right style="thin">
        <color auto="1"/>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24">
    <xf numFmtId="0" fontId="0" fillId="0" borderId="0" xfId="0">
      <alignment vertical="center"/>
    </xf>
    <xf numFmtId="0" fontId="12" fillId="0" borderId="0" xfId="0" applyFont="1">
      <alignment vertical="center"/>
    </xf>
    <xf numFmtId="0" fontId="0" fillId="3" borderId="0" xfId="0" applyFill="1">
      <alignment vertical="center"/>
    </xf>
    <xf numFmtId="0" fontId="4" fillId="0" borderId="0" xfId="0" applyFont="1">
      <alignment vertical="center"/>
    </xf>
    <xf numFmtId="0" fontId="8" fillId="0" borderId="0" xfId="0" applyFont="1" applyFill="1" applyProtection="1">
      <alignment vertical="center"/>
    </xf>
    <xf numFmtId="0" fontId="0" fillId="3" borderId="0" xfId="0" applyFill="1" applyProtection="1">
      <alignment vertical="center"/>
    </xf>
    <xf numFmtId="0" fontId="0" fillId="3" borderId="0" xfId="0" applyFill="1" applyAlignment="1" applyProtection="1">
      <alignment horizontal="center" vertical="center"/>
    </xf>
    <xf numFmtId="0" fontId="8" fillId="4" borderId="0" xfId="0" applyFont="1" applyFill="1" applyBorder="1" applyAlignment="1" applyProtection="1">
      <alignment horizontal="center" vertical="center"/>
    </xf>
    <xf numFmtId="0" fontId="13" fillId="3" borderId="0" xfId="0" applyFont="1" applyFill="1" applyAlignment="1" applyProtection="1">
      <alignment horizontal="center" vertical="center"/>
    </xf>
    <xf numFmtId="0" fontId="13" fillId="3" borderId="0" xfId="0" applyNumberFormat="1" applyFont="1" applyFill="1" applyProtection="1">
      <alignment vertical="center"/>
    </xf>
    <xf numFmtId="0" fontId="13" fillId="0" borderId="0" xfId="0" applyFont="1" applyProtection="1">
      <alignment vertical="center"/>
    </xf>
    <xf numFmtId="176" fontId="14" fillId="0" borderId="0" xfId="0" applyNumberFormat="1" applyFont="1" applyProtection="1">
      <alignment vertical="center"/>
    </xf>
    <xf numFmtId="176" fontId="13" fillId="0" borderId="0" xfId="0" applyNumberFormat="1" applyFont="1" applyProtection="1">
      <alignment vertical="center"/>
    </xf>
    <xf numFmtId="0" fontId="13" fillId="0" borderId="0" xfId="0" applyNumberFormat="1" applyFont="1" applyProtection="1">
      <alignment vertical="center"/>
    </xf>
    <xf numFmtId="0" fontId="9" fillId="4" borderId="2" xfId="0" applyFont="1" applyFill="1" applyBorder="1" applyAlignment="1" applyProtection="1">
      <alignment horizontal="center" vertical="center"/>
    </xf>
    <xf numFmtId="0" fontId="15" fillId="0" borderId="0" xfId="0" applyFont="1" applyBorder="1" applyProtection="1">
      <alignment vertical="center"/>
    </xf>
    <xf numFmtId="0" fontId="9" fillId="0" borderId="0" xfId="0" applyFont="1" applyFill="1" applyProtection="1">
      <alignment vertical="center"/>
    </xf>
    <xf numFmtId="0" fontId="9" fillId="4" borderId="0" xfId="0" applyFont="1" applyFill="1" applyBorder="1" applyAlignment="1" applyProtection="1">
      <alignment vertical="center"/>
    </xf>
    <xf numFmtId="0" fontId="9" fillId="4" borderId="0" xfId="0" applyFont="1" applyFill="1" applyBorder="1" applyAlignment="1" applyProtection="1">
      <alignment horizontal="left" vertical="center"/>
    </xf>
    <xf numFmtId="0" fontId="9" fillId="4" borderId="0" xfId="0" applyFont="1" applyFill="1" applyBorder="1" applyProtection="1">
      <alignment vertical="center"/>
    </xf>
    <xf numFmtId="0" fontId="9" fillId="4" borderId="0" xfId="0"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0" fontId="7" fillId="4" borderId="0" xfId="0" applyFont="1" applyFill="1" applyBorder="1" applyProtection="1">
      <alignment vertical="center"/>
    </xf>
    <xf numFmtId="0" fontId="11" fillId="4" borderId="0" xfId="0" applyFont="1" applyFill="1" applyBorder="1" applyAlignment="1" applyProtection="1">
      <alignment vertical="center"/>
    </xf>
    <xf numFmtId="0" fontId="10" fillId="4" borderId="0" xfId="0" applyFont="1" applyFill="1" applyBorder="1" applyAlignment="1" applyProtection="1">
      <alignment vertical="center"/>
    </xf>
    <xf numFmtId="0" fontId="9" fillId="4" borderId="0" xfId="0" applyFont="1" applyFill="1" applyBorder="1" applyAlignment="1" applyProtection="1">
      <alignment vertical="center" shrinkToFit="1"/>
    </xf>
    <xf numFmtId="0" fontId="11" fillId="4" borderId="5" xfId="0" applyFont="1" applyFill="1" applyBorder="1" applyAlignment="1" applyProtection="1">
      <alignment horizontal="center" vertical="center"/>
    </xf>
    <xf numFmtId="0" fontId="13" fillId="0" borderId="0" xfId="0" applyFont="1" applyFill="1" applyProtection="1">
      <alignment vertical="center"/>
    </xf>
    <xf numFmtId="49" fontId="11" fillId="4" borderId="0" xfId="0" applyNumberFormat="1" applyFont="1" applyFill="1" applyBorder="1" applyAlignment="1" applyProtection="1">
      <alignment horizontal="center" vertical="center" wrapText="1"/>
    </xf>
    <xf numFmtId="49" fontId="11" fillId="4" borderId="0" xfId="0" applyNumberFormat="1" applyFont="1" applyFill="1" applyBorder="1" applyAlignment="1" applyProtection="1">
      <alignment vertical="center" wrapText="1"/>
    </xf>
    <xf numFmtId="177" fontId="8" fillId="4" borderId="0" xfId="4" applyNumberFormat="1" applyFont="1" applyFill="1" applyBorder="1" applyAlignment="1" applyProtection="1">
      <alignment vertical="center" shrinkToFit="1"/>
    </xf>
    <xf numFmtId="0" fontId="8" fillId="4" borderId="0" xfId="0" applyFont="1" applyFill="1" applyBorder="1" applyAlignment="1" applyProtection="1">
      <alignment vertical="center"/>
    </xf>
    <xf numFmtId="0" fontId="8" fillId="4" borderId="5" xfId="0" applyFont="1" applyFill="1" applyBorder="1" applyAlignment="1" applyProtection="1">
      <alignment vertical="center"/>
    </xf>
    <xf numFmtId="0" fontId="16" fillId="0" borderId="0" xfId="0" applyFont="1" applyFill="1" applyProtection="1">
      <alignment vertical="center"/>
    </xf>
    <xf numFmtId="0" fontId="8" fillId="4" borderId="0" xfId="0" applyFont="1" applyFill="1" applyProtection="1">
      <alignment vertical="center"/>
    </xf>
    <xf numFmtId="0" fontId="8" fillId="4" borderId="0" xfId="0" applyFont="1" applyFill="1" applyBorder="1" applyProtection="1">
      <alignment vertical="center"/>
    </xf>
    <xf numFmtId="0" fontId="8" fillId="0" borderId="0" xfId="0" applyFont="1" applyFill="1" applyBorder="1" applyProtection="1">
      <alignment vertical="center"/>
    </xf>
    <xf numFmtId="0" fontId="11" fillId="0" borderId="3" xfId="0" applyFont="1" applyFill="1" applyBorder="1" applyAlignment="1" applyProtection="1">
      <alignment horizontal="center" vertical="center"/>
    </xf>
    <xf numFmtId="3" fontId="11" fillId="4" borderId="4" xfId="0" applyNumberFormat="1" applyFont="1" applyFill="1" applyBorder="1" applyAlignment="1" applyProtection="1">
      <alignment vertical="center"/>
    </xf>
    <xf numFmtId="3" fontId="11" fillId="4" borderId="5" xfId="0" applyNumberFormat="1" applyFont="1" applyFill="1" applyBorder="1" applyAlignment="1" applyProtection="1">
      <alignment vertical="center"/>
    </xf>
    <xf numFmtId="0" fontId="11" fillId="4" borderId="6" xfId="0" applyFont="1" applyFill="1" applyBorder="1" applyAlignment="1" applyProtection="1">
      <alignment horizontal="center" vertical="center"/>
    </xf>
    <xf numFmtId="176" fontId="13" fillId="0" borderId="0" xfId="0" applyNumberFormat="1" applyFont="1" applyAlignment="1" applyProtection="1">
      <alignment horizontal="right" vertical="center"/>
    </xf>
    <xf numFmtId="0" fontId="13" fillId="0" borderId="0" xfId="0" applyNumberFormat="1" applyFont="1" applyAlignment="1" applyProtection="1">
      <alignment horizontal="right" vertical="center"/>
    </xf>
    <xf numFmtId="0" fontId="11" fillId="0" borderId="0" xfId="0" applyFont="1" applyFill="1" applyBorder="1" applyAlignment="1" applyProtection="1">
      <alignment horizontal="center" vertical="center"/>
    </xf>
    <xf numFmtId="0" fontId="11" fillId="0" borderId="40" xfId="0" applyFont="1" applyFill="1" applyBorder="1" applyAlignment="1" applyProtection="1">
      <alignment horizontal="center" vertical="center"/>
    </xf>
    <xf numFmtId="0" fontId="11" fillId="0" borderId="0" xfId="0" applyFont="1" applyFill="1" applyBorder="1" applyAlignment="1" applyProtection="1">
      <alignment vertical="center"/>
    </xf>
    <xf numFmtId="3" fontId="11" fillId="0" borderId="0" xfId="0" applyNumberFormat="1" applyFont="1" applyFill="1" applyBorder="1" applyAlignment="1" applyProtection="1">
      <alignment vertical="center"/>
      <protection locked="0"/>
    </xf>
    <xf numFmtId="176" fontId="11"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3" fontId="1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wrapText="1"/>
    </xf>
    <xf numFmtId="0" fontId="11" fillId="0" borderId="49" xfId="0" applyFont="1" applyFill="1" applyBorder="1" applyAlignment="1" applyProtection="1">
      <alignment vertical="center"/>
    </xf>
    <xf numFmtId="0" fontId="18" fillId="4" borderId="0" xfId="0" applyFont="1" applyFill="1" applyBorder="1" applyAlignment="1" applyProtection="1">
      <alignment vertical="center" shrinkToFit="1"/>
    </xf>
    <xf numFmtId="0" fontId="8" fillId="4" borderId="9" xfId="0" applyFont="1" applyFill="1" applyBorder="1" applyAlignment="1" applyProtection="1">
      <alignment vertical="center" shrinkToFit="1"/>
    </xf>
    <xf numFmtId="3" fontId="19" fillId="4" borderId="4" xfId="0" applyNumberFormat="1" applyFont="1" applyFill="1" applyBorder="1" applyAlignment="1" applyProtection="1">
      <alignment vertical="center"/>
      <protection locked="0"/>
    </xf>
    <xf numFmtId="0" fontId="11" fillId="4" borderId="5" xfId="0" applyFont="1" applyFill="1" applyBorder="1" applyAlignment="1" applyProtection="1">
      <alignment vertical="center"/>
    </xf>
    <xf numFmtId="3" fontId="11" fillId="4" borderId="0" xfId="0" applyNumberFormat="1" applyFont="1" applyFill="1" applyBorder="1" applyAlignment="1" applyProtection="1">
      <alignment vertical="center"/>
      <protection locked="0"/>
    </xf>
    <xf numFmtId="0" fontId="11" fillId="4" borderId="0" xfId="0" applyFont="1" applyFill="1" applyBorder="1" applyAlignment="1" applyProtection="1">
      <alignment horizontal="center" vertical="center"/>
    </xf>
    <xf numFmtId="3" fontId="19" fillId="4" borderId="5" xfId="0" applyNumberFormat="1" applyFont="1" applyFill="1" applyBorder="1" applyAlignment="1" applyProtection="1">
      <alignment vertical="center"/>
      <protection locked="0"/>
    </xf>
    <xf numFmtId="3" fontId="11" fillId="4" borderId="5" xfId="0" applyNumberFormat="1" applyFont="1" applyFill="1" applyBorder="1" applyAlignment="1" applyProtection="1">
      <alignment vertical="center" wrapText="1"/>
      <protection locked="0"/>
    </xf>
    <xf numFmtId="3" fontId="19" fillId="4" borderId="0" xfId="0" applyNumberFormat="1" applyFont="1" applyFill="1" applyBorder="1" applyAlignment="1" applyProtection="1">
      <alignment vertical="center"/>
      <protection locked="0"/>
    </xf>
    <xf numFmtId="3" fontId="11" fillId="4" borderId="0" xfId="0" applyNumberFormat="1" applyFont="1" applyFill="1" applyBorder="1" applyAlignment="1" applyProtection="1">
      <alignment vertical="center" wrapText="1"/>
      <protection locked="0"/>
    </xf>
    <xf numFmtId="3" fontId="11" fillId="4" borderId="0" xfId="0" applyNumberFormat="1" applyFont="1" applyFill="1" applyBorder="1" applyAlignment="1" applyProtection="1">
      <alignment vertical="center"/>
    </xf>
    <xf numFmtId="3" fontId="19" fillId="4" borderId="9" xfId="0" applyNumberFormat="1" applyFont="1" applyFill="1" applyBorder="1" applyAlignment="1" applyProtection="1">
      <alignment vertical="center"/>
      <protection locked="0"/>
    </xf>
    <xf numFmtId="3" fontId="11" fillId="0" borderId="1" xfId="0" applyNumberFormat="1" applyFont="1" applyFill="1" applyBorder="1" applyAlignment="1" applyProtection="1">
      <alignment vertical="center"/>
    </xf>
    <xf numFmtId="3" fontId="11" fillId="0" borderId="2" xfId="0" applyNumberFormat="1" applyFont="1" applyFill="1" applyBorder="1" applyAlignment="1" applyProtection="1">
      <alignment vertical="center"/>
    </xf>
    <xf numFmtId="3" fontId="11" fillId="0" borderId="1" xfId="0" applyNumberFormat="1" applyFont="1" applyFill="1" applyBorder="1" applyAlignment="1" applyProtection="1">
      <alignment horizontal="center" vertical="center"/>
    </xf>
    <xf numFmtId="3" fontId="11" fillId="0" borderId="2" xfId="0" applyNumberFormat="1" applyFont="1" applyFill="1" applyBorder="1" applyAlignment="1" applyProtection="1">
      <alignment horizontal="center" vertical="center"/>
    </xf>
    <xf numFmtId="3" fontId="11" fillId="2" borderId="1" xfId="0" applyNumberFormat="1" applyFont="1" applyFill="1" applyBorder="1" applyAlignment="1" applyProtection="1">
      <alignment vertical="center"/>
      <protection locked="0"/>
    </xf>
    <xf numFmtId="3" fontId="11" fillId="2" borderId="2" xfId="0" applyNumberFormat="1" applyFont="1" applyFill="1" applyBorder="1" applyAlignment="1" applyProtection="1">
      <alignment vertical="center"/>
      <protection locked="0"/>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33" xfId="0" applyFont="1" applyFill="1" applyBorder="1" applyAlignment="1" applyProtection="1">
      <alignment vertical="center" wrapText="1"/>
    </xf>
    <xf numFmtId="0" fontId="11" fillId="0" borderId="34" xfId="0" applyFont="1" applyFill="1" applyBorder="1" applyAlignment="1" applyProtection="1">
      <alignment vertical="center" wrapText="1"/>
    </xf>
    <xf numFmtId="0" fontId="11" fillId="0" borderId="35" xfId="0" applyFont="1" applyFill="1" applyBorder="1" applyAlignment="1" applyProtection="1">
      <alignment vertical="center" wrapText="1"/>
    </xf>
    <xf numFmtId="0" fontId="11" fillId="0" borderId="36" xfId="0" applyFont="1" applyFill="1" applyBorder="1" applyAlignment="1" applyProtection="1">
      <alignment vertical="center" wrapText="1"/>
    </xf>
    <xf numFmtId="0" fontId="11" fillId="0" borderId="37" xfId="0" applyFont="1" applyFill="1" applyBorder="1" applyAlignment="1" applyProtection="1">
      <alignment vertical="center" wrapText="1"/>
    </xf>
    <xf numFmtId="0" fontId="11" fillId="0" borderId="38" xfId="0" applyFont="1" applyFill="1" applyBorder="1" applyAlignment="1" applyProtection="1">
      <alignment vertical="center" wrapText="1"/>
    </xf>
    <xf numFmtId="3" fontId="11" fillId="0" borderId="39" xfId="0" applyNumberFormat="1" applyFont="1" applyFill="1" applyBorder="1" applyAlignment="1" applyProtection="1">
      <alignment vertical="center"/>
    </xf>
    <xf numFmtId="3" fontId="11" fillId="0" borderId="9" xfId="0" applyNumberFormat="1" applyFont="1" applyFill="1" applyBorder="1" applyAlignment="1" applyProtection="1">
      <alignment vertical="center"/>
    </xf>
    <xf numFmtId="3" fontId="11" fillId="2" borderId="10" xfId="0" applyNumberFormat="1" applyFont="1" applyFill="1" applyBorder="1" applyAlignment="1" applyProtection="1">
      <alignment vertical="center"/>
      <protection locked="0"/>
    </xf>
    <xf numFmtId="3" fontId="11" fillId="2" borderId="8" xfId="0" applyNumberFormat="1" applyFont="1" applyFill="1" applyBorder="1" applyAlignment="1" applyProtection="1">
      <alignment vertical="center"/>
      <protection locked="0"/>
    </xf>
    <xf numFmtId="0" fontId="11" fillId="0" borderId="8"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3" fontId="11" fillId="4" borderId="5" xfId="0" applyNumberFormat="1" applyFont="1" applyFill="1" applyBorder="1" applyAlignment="1" applyProtection="1">
      <alignment vertical="center"/>
    </xf>
    <xf numFmtId="0" fontId="11" fillId="0" borderId="10" xfId="0" applyFont="1" applyFill="1" applyBorder="1" applyAlignment="1" applyProtection="1">
      <alignment horizontal="center" vertical="center"/>
    </xf>
    <xf numFmtId="3" fontId="11" fillId="2" borderId="39" xfId="0" applyNumberFormat="1" applyFont="1" applyFill="1" applyBorder="1" applyAlignment="1" applyProtection="1">
      <alignment vertical="center"/>
      <protection locked="0"/>
    </xf>
    <xf numFmtId="3" fontId="11" fillId="2" borderId="9" xfId="0" applyNumberFormat="1" applyFont="1" applyFill="1" applyBorder="1" applyAlignment="1" applyProtection="1">
      <alignment vertical="center"/>
      <protection locked="0"/>
    </xf>
    <xf numFmtId="3" fontId="11" fillId="0" borderId="44" xfId="0" applyNumberFormat="1" applyFont="1" applyFill="1" applyBorder="1" applyAlignment="1" applyProtection="1">
      <alignment vertical="center"/>
    </xf>
    <xf numFmtId="0" fontId="11" fillId="0" borderId="2" xfId="0" applyFont="1" applyFill="1" applyBorder="1" applyAlignment="1" applyProtection="1">
      <alignment vertical="center"/>
    </xf>
    <xf numFmtId="0" fontId="11" fillId="0" borderId="46" xfId="0" applyFont="1" applyFill="1" applyBorder="1" applyAlignment="1" applyProtection="1">
      <alignment vertical="center"/>
    </xf>
    <xf numFmtId="0" fontId="11" fillId="0" borderId="47" xfId="0" applyFont="1" applyFill="1" applyBorder="1" applyAlignment="1" applyProtection="1">
      <alignment vertical="center"/>
    </xf>
    <xf numFmtId="0" fontId="11" fillId="0" borderId="45" xfId="0" applyFont="1" applyFill="1" applyBorder="1" applyAlignment="1" applyProtection="1">
      <alignment horizontal="center" vertical="center"/>
    </xf>
    <xf numFmtId="0" fontId="11" fillId="0" borderId="47" xfId="0" applyFont="1" applyFill="1" applyBorder="1" applyAlignment="1" applyProtection="1">
      <alignment horizontal="center" vertical="center"/>
    </xf>
    <xf numFmtId="0" fontId="11" fillId="0" borderId="48" xfId="0" applyFont="1" applyFill="1" applyBorder="1" applyAlignment="1" applyProtection="1">
      <alignment horizontal="center" vertical="center"/>
    </xf>
    <xf numFmtId="0" fontId="11" fillId="0" borderId="41"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26"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shrinkToFit="1"/>
    </xf>
    <xf numFmtId="0" fontId="11"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178" fontId="11" fillId="0" borderId="25" xfId="0" applyNumberFormat="1" applyFont="1" applyFill="1" applyBorder="1" applyAlignment="1" applyProtection="1">
      <alignment vertical="center" shrinkToFit="1"/>
    </xf>
    <xf numFmtId="178" fontId="11" fillId="0" borderId="23" xfId="0" applyNumberFormat="1" applyFont="1" applyFill="1" applyBorder="1" applyAlignment="1" applyProtection="1">
      <alignment vertical="center" shrinkToFit="1"/>
    </xf>
    <xf numFmtId="0" fontId="11" fillId="0" borderId="9" xfId="0" applyFont="1" applyFill="1" applyBorder="1" applyAlignment="1" applyProtection="1">
      <alignment horizontal="center" vertical="center" textRotation="255"/>
    </xf>
    <xf numFmtId="0" fontId="11" fillId="0" borderId="3" xfId="0" applyFont="1" applyFill="1" applyBorder="1" applyAlignment="1" applyProtection="1">
      <alignment vertical="center"/>
    </xf>
    <xf numFmtId="0" fontId="11" fillId="0" borderId="21" xfId="0" applyFont="1" applyFill="1" applyBorder="1" applyAlignment="1" applyProtection="1">
      <alignment vertical="center"/>
    </xf>
    <xf numFmtId="0" fontId="11" fillId="4" borderId="8"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178" fontId="11" fillId="0" borderId="4" xfId="0" applyNumberFormat="1" applyFont="1" applyFill="1" applyBorder="1" applyAlignment="1" applyProtection="1">
      <alignment vertical="center" shrinkToFit="1"/>
    </xf>
    <xf numFmtId="178" fontId="11" fillId="0" borderId="5" xfId="0" applyNumberFormat="1" applyFont="1" applyFill="1" applyBorder="1" applyAlignment="1" applyProtection="1">
      <alignment vertical="center" shrinkToFit="1"/>
    </xf>
    <xf numFmtId="0" fontId="11" fillId="4" borderId="5"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11" fillId="0" borderId="2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11" fillId="0" borderId="2" xfId="0" applyFont="1" applyFill="1" applyBorder="1" applyAlignment="1" applyProtection="1">
      <alignment horizontal="center" vertical="center" wrapText="1" shrinkToFit="1"/>
    </xf>
    <xf numFmtId="0" fontId="11" fillId="0" borderId="3" xfId="0" applyFont="1" applyFill="1" applyBorder="1" applyAlignment="1" applyProtection="1">
      <alignment horizontal="center" vertical="center" wrapText="1" shrinkToFit="1"/>
    </xf>
    <xf numFmtId="0" fontId="11" fillId="0" borderId="1" xfId="0" applyFont="1" applyFill="1" applyBorder="1" applyAlignment="1" applyProtection="1">
      <alignment horizontal="center" vertical="center" shrinkToFit="1"/>
    </xf>
    <xf numFmtId="49" fontId="11" fillId="4" borderId="15" xfId="0" applyNumberFormat="1" applyFont="1" applyFill="1" applyBorder="1" applyAlignment="1" applyProtection="1">
      <alignment horizontal="distributed" vertical="center"/>
    </xf>
    <xf numFmtId="49" fontId="11" fillId="4" borderId="16" xfId="0" applyNumberFormat="1" applyFont="1" applyFill="1" applyBorder="1" applyAlignment="1" applyProtection="1">
      <alignment horizontal="distributed" vertical="center"/>
    </xf>
    <xf numFmtId="49" fontId="11" fillId="4" borderId="17" xfId="0" applyNumberFormat="1" applyFont="1" applyFill="1" applyBorder="1" applyAlignment="1" applyProtection="1">
      <alignment horizontal="distributed" vertical="center"/>
    </xf>
    <xf numFmtId="0" fontId="8" fillId="5" borderId="1"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9" fillId="5" borderId="1" xfId="0" applyFont="1" applyFill="1" applyBorder="1" applyAlignment="1" applyProtection="1">
      <alignment horizontal="center" vertical="center"/>
    </xf>
    <xf numFmtId="0" fontId="9" fillId="5" borderId="2" xfId="0" applyFont="1" applyFill="1" applyBorder="1" applyAlignment="1" applyProtection="1">
      <alignment horizontal="center" vertical="center"/>
    </xf>
    <xf numFmtId="0" fontId="9" fillId="5"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49" fontId="6" fillId="2" borderId="10" xfId="0" applyNumberFormat="1" applyFont="1" applyFill="1" applyBorder="1" applyAlignment="1" applyProtection="1">
      <alignment horizontal="center" vertical="center" shrinkToFit="1"/>
      <protection locked="0"/>
    </xf>
    <xf numFmtId="49" fontId="6" fillId="2" borderId="8" xfId="0" applyNumberFormat="1" applyFont="1" applyFill="1" applyBorder="1" applyAlignment="1" applyProtection="1">
      <alignment horizontal="center" vertical="center" shrinkToFit="1"/>
      <protection locked="0"/>
    </xf>
    <xf numFmtId="49" fontId="6" fillId="2" borderId="11" xfId="0" applyNumberFormat="1" applyFont="1" applyFill="1" applyBorder="1" applyAlignment="1" applyProtection="1">
      <alignment horizontal="center" vertical="center" shrinkToFit="1"/>
      <protection locked="0"/>
    </xf>
    <xf numFmtId="0" fontId="9" fillId="2" borderId="1" xfId="0" applyFont="1" applyFill="1" applyBorder="1" applyAlignment="1" applyProtection="1">
      <alignment vertical="center" shrinkToFit="1"/>
      <protection locked="0"/>
    </xf>
    <xf numFmtId="0" fontId="9" fillId="2" borderId="2"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11" fillId="2" borderId="1" xfId="0" applyFont="1" applyFill="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0" fontId="11" fillId="2" borderId="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1"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2" borderId="1"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0" fillId="2" borderId="18" xfId="0" applyFont="1" applyFill="1" applyBorder="1" applyAlignment="1" applyProtection="1">
      <alignment vertical="center" shrinkToFit="1"/>
      <protection locked="0"/>
    </xf>
    <xf numFmtId="0" fontId="10" fillId="2" borderId="19" xfId="0" applyFont="1" applyFill="1" applyBorder="1" applyAlignment="1" applyProtection="1">
      <alignment vertical="center" shrinkToFit="1"/>
      <protection locked="0"/>
    </xf>
    <xf numFmtId="0" fontId="10" fillId="2" borderId="20" xfId="0" applyFont="1" applyFill="1" applyBorder="1" applyAlignment="1" applyProtection="1">
      <alignment vertical="center" shrinkToFit="1"/>
      <protection locked="0"/>
    </xf>
    <xf numFmtId="177" fontId="11" fillId="2" borderId="12" xfId="4" applyNumberFormat="1" applyFont="1" applyFill="1" applyBorder="1" applyAlignment="1" applyProtection="1">
      <alignment vertical="center" shrinkToFit="1"/>
      <protection locked="0"/>
    </xf>
    <xf numFmtId="176" fontId="11" fillId="0" borderId="21" xfId="0" applyNumberFormat="1" applyFont="1" applyFill="1" applyBorder="1" applyAlignment="1" applyProtection="1">
      <alignment vertical="center" wrapText="1"/>
    </xf>
    <xf numFmtId="176" fontId="11" fillId="0" borderId="1" xfId="0" applyNumberFormat="1" applyFont="1" applyFill="1" applyBorder="1" applyAlignment="1" applyProtection="1">
      <alignment vertical="center" wrapText="1"/>
    </xf>
    <xf numFmtId="49" fontId="11" fillId="4" borderId="29" xfId="0" applyNumberFormat="1" applyFont="1" applyFill="1" applyBorder="1" applyAlignment="1" applyProtection="1">
      <alignment horizontal="distributed" vertical="center"/>
    </xf>
    <xf numFmtId="49" fontId="11" fillId="4" borderId="12" xfId="0" applyNumberFormat="1" applyFont="1" applyFill="1" applyBorder="1" applyAlignment="1" applyProtection="1">
      <alignment horizontal="distributed" vertical="center"/>
    </xf>
    <xf numFmtId="49" fontId="11" fillId="4" borderId="30" xfId="0" applyNumberFormat="1" applyFont="1" applyFill="1" applyBorder="1" applyAlignment="1" applyProtection="1">
      <alignment horizontal="distributed" vertical="center"/>
    </xf>
    <xf numFmtId="0" fontId="11" fillId="0" borderId="22" xfId="0" applyFont="1" applyFill="1" applyBorder="1" applyAlignment="1" applyProtection="1">
      <alignment horizontal="distributed" vertical="center"/>
    </xf>
    <xf numFmtId="0" fontId="11" fillId="0" borderId="23" xfId="0" applyFont="1" applyFill="1" applyBorder="1" applyAlignment="1" applyProtection="1">
      <alignment horizontal="distributed" vertical="center"/>
    </xf>
    <xf numFmtId="0" fontId="11" fillId="0" borderId="24" xfId="0" applyFont="1" applyFill="1" applyBorder="1" applyAlignment="1" applyProtection="1">
      <alignment horizontal="distributed" vertical="center"/>
    </xf>
    <xf numFmtId="0" fontId="11" fillId="0" borderId="31" xfId="0" applyFont="1" applyFill="1" applyBorder="1" applyAlignment="1" applyProtection="1">
      <alignment horizontal="distributed" vertical="center"/>
    </xf>
    <xf numFmtId="0" fontId="11" fillId="0" borderId="32" xfId="0" applyFont="1" applyFill="1" applyBorder="1" applyAlignment="1" applyProtection="1">
      <alignment horizontal="distributed" vertical="center"/>
    </xf>
    <xf numFmtId="0" fontId="11" fillId="0" borderId="27" xfId="0" applyFont="1" applyFill="1" applyBorder="1" applyAlignment="1" applyProtection="1">
      <alignment horizontal="distributed" vertical="center"/>
    </xf>
    <xf numFmtId="0" fontId="11" fillId="0" borderId="1" xfId="0" applyFont="1" applyFill="1" applyBorder="1" applyAlignment="1" applyProtection="1">
      <alignment horizontal="distributed" vertical="center"/>
    </xf>
    <xf numFmtId="0" fontId="11" fillId="0" borderId="2" xfId="0" applyFont="1" applyFill="1" applyBorder="1" applyAlignment="1" applyProtection="1">
      <alignment horizontal="distributed" vertical="center"/>
    </xf>
    <xf numFmtId="0" fontId="11" fillId="0" borderId="3" xfId="0" applyFont="1" applyFill="1" applyBorder="1" applyAlignment="1" applyProtection="1">
      <alignment horizontal="distributed" vertical="center"/>
    </xf>
    <xf numFmtId="177" fontId="11" fillId="2" borderId="28" xfId="4" applyNumberFormat="1" applyFont="1" applyFill="1" applyBorder="1" applyAlignment="1" applyProtection="1">
      <alignment vertical="center" shrinkToFit="1"/>
      <protection locked="0"/>
    </xf>
    <xf numFmtId="0" fontId="10" fillId="2" borderId="13" xfId="0" applyFont="1" applyFill="1" applyBorder="1" applyAlignment="1" applyProtection="1">
      <alignment vertical="center" shrinkToFit="1"/>
      <protection locked="0"/>
    </xf>
    <xf numFmtId="0" fontId="10" fillId="2" borderId="7" xfId="0" applyFont="1" applyFill="1" applyBorder="1" applyAlignment="1" applyProtection="1">
      <alignment vertical="center" shrinkToFit="1"/>
      <protection locked="0"/>
    </xf>
    <xf numFmtId="0" fontId="10" fillId="2" borderId="14" xfId="0" applyFont="1" applyFill="1" applyBorder="1" applyAlignment="1" applyProtection="1">
      <alignment vertical="center" shrinkToFit="1"/>
      <protection locked="0"/>
    </xf>
    <xf numFmtId="0" fontId="17" fillId="0" borderId="1" xfId="0" applyNumberFormat="1" applyFont="1" applyFill="1" applyBorder="1" applyAlignment="1" applyProtection="1">
      <alignment vertical="center"/>
    </xf>
    <xf numFmtId="0" fontId="17" fillId="0" borderId="2" xfId="0" applyNumberFormat="1" applyFont="1" applyFill="1" applyBorder="1" applyAlignment="1" applyProtection="1">
      <alignment vertical="center"/>
    </xf>
    <xf numFmtId="0" fontId="17" fillId="0" borderId="3" xfId="0" applyNumberFormat="1" applyFont="1" applyFill="1" applyBorder="1" applyAlignment="1" applyProtection="1">
      <alignment vertical="center"/>
    </xf>
    <xf numFmtId="0" fontId="10" fillId="2" borderId="15" xfId="0" applyFont="1" applyFill="1" applyBorder="1" applyAlignment="1" applyProtection="1">
      <alignment vertical="center" shrinkToFit="1"/>
      <protection locked="0"/>
    </xf>
    <xf numFmtId="0" fontId="10" fillId="2" borderId="16" xfId="0" applyFont="1" applyFill="1" applyBorder="1" applyAlignment="1" applyProtection="1">
      <alignment vertical="center" shrinkToFit="1"/>
      <protection locked="0"/>
    </xf>
    <xf numFmtId="0" fontId="10" fillId="2" borderId="17" xfId="0" applyFont="1" applyFill="1" applyBorder="1" applyAlignment="1" applyProtection="1">
      <alignment vertical="center" shrinkToFit="1"/>
      <protection locked="0"/>
    </xf>
    <xf numFmtId="177" fontId="11" fillId="0" borderId="2" xfId="4" applyNumberFormat="1" applyFont="1" applyFill="1" applyBorder="1" applyAlignment="1" applyProtection="1">
      <alignment vertical="center" shrinkToFit="1"/>
    </xf>
    <xf numFmtId="177" fontId="11" fillId="0" borderId="3" xfId="4" applyNumberFormat="1" applyFont="1" applyFill="1" applyBorder="1" applyAlignment="1" applyProtection="1">
      <alignment vertical="center" shrinkToFit="1"/>
    </xf>
    <xf numFmtId="177" fontId="11" fillId="2" borderId="15" xfId="4" applyNumberFormat="1" applyFont="1" applyFill="1" applyBorder="1" applyAlignment="1" applyProtection="1">
      <alignment vertical="center" shrinkToFit="1"/>
      <protection locked="0"/>
    </xf>
    <xf numFmtId="177" fontId="11" fillId="2" borderId="16" xfId="4" applyNumberFormat="1" applyFont="1" applyFill="1" applyBorder="1" applyAlignment="1" applyProtection="1">
      <alignment vertical="center" shrinkToFit="1"/>
      <protection locked="0"/>
    </xf>
    <xf numFmtId="177" fontId="11" fillId="2" borderId="17" xfId="4" applyNumberFormat="1" applyFont="1" applyFill="1" applyBorder="1" applyAlignment="1" applyProtection="1">
      <alignment vertical="center" shrinkToFit="1"/>
      <protection locked="0"/>
    </xf>
    <xf numFmtId="178" fontId="11" fillId="0" borderId="10" xfId="0" applyNumberFormat="1" applyFont="1" applyFill="1" applyBorder="1" applyAlignment="1" applyProtection="1">
      <alignment vertical="center" shrinkToFit="1"/>
    </xf>
    <xf numFmtId="178" fontId="11" fillId="0" borderId="8" xfId="0" applyNumberFormat="1" applyFont="1" applyFill="1" applyBorder="1" applyAlignment="1" applyProtection="1">
      <alignment vertical="center" shrinkToFit="1"/>
    </xf>
    <xf numFmtId="0" fontId="11" fillId="0" borderId="21" xfId="0" applyFont="1" applyFill="1" applyBorder="1" applyAlignment="1" applyProtection="1">
      <alignment horizontal="center" vertical="center"/>
    </xf>
    <xf numFmtId="49" fontId="11" fillId="4" borderId="13" xfId="0" applyNumberFormat="1" applyFont="1" applyFill="1" applyBorder="1" applyAlignment="1" applyProtection="1">
      <alignment horizontal="distributed" vertical="center"/>
    </xf>
    <xf numFmtId="49" fontId="11" fillId="4" borderId="7" xfId="0" applyNumberFormat="1" applyFont="1" applyFill="1" applyBorder="1" applyAlignment="1" applyProtection="1">
      <alignment horizontal="distributed" vertical="center"/>
    </xf>
    <xf numFmtId="49" fontId="11" fillId="4" borderId="14" xfId="0" applyNumberFormat="1" applyFont="1" applyFill="1" applyBorder="1" applyAlignment="1" applyProtection="1">
      <alignment horizontal="distributed" vertical="center"/>
    </xf>
    <xf numFmtId="49" fontId="11" fillId="4" borderId="1" xfId="0" applyNumberFormat="1" applyFont="1" applyFill="1" applyBorder="1" applyAlignment="1">
      <alignment horizontal="distributed" vertical="center"/>
    </xf>
    <xf numFmtId="49" fontId="11" fillId="4" borderId="2" xfId="0" applyNumberFormat="1" applyFont="1" applyFill="1" applyBorder="1" applyAlignment="1">
      <alignment horizontal="distributed" vertical="center"/>
    </xf>
    <xf numFmtId="49" fontId="11" fillId="4" borderId="3" xfId="0" applyNumberFormat="1" applyFont="1" applyFill="1" applyBorder="1" applyAlignment="1">
      <alignment horizontal="distributed" vertical="center"/>
    </xf>
    <xf numFmtId="177" fontId="11" fillId="2" borderId="12" xfId="4" applyNumberFormat="1" applyFont="1" applyFill="1" applyBorder="1" applyAlignment="1">
      <alignment vertical="center" shrinkToFit="1"/>
    </xf>
    <xf numFmtId="0" fontId="10" fillId="2" borderId="18" xfId="0" applyFont="1" applyFill="1" applyBorder="1" applyAlignment="1">
      <alignment vertical="center" shrinkToFit="1"/>
    </xf>
    <xf numFmtId="0" fontId="10" fillId="2" borderId="19" xfId="0" applyFont="1" applyFill="1" applyBorder="1" applyAlignment="1">
      <alignment vertical="center" shrinkToFit="1"/>
    </xf>
    <xf numFmtId="0" fontId="10" fillId="2" borderId="20" xfId="0" applyFont="1" applyFill="1" applyBorder="1" applyAlignment="1">
      <alignment vertical="center" shrinkToFit="1"/>
    </xf>
    <xf numFmtId="49" fontId="6" fillId="2" borderId="10"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49" fontId="6" fillId="2" borderId="11" xfId="0" applyNumberFormat="1" applyFont="1" applyFill="1" applyBorder="1" applyAlignment="1">
      <alignment horizontal="center" vertical="center" shrinkToFit="1"/>
    </xf>
    <xf numFmtId="0" fontId="9" fillId="2" borderId="1" xfId="0" applyFont="1" applyFill="1" applyBorder="1" applyAlignment="1">
      <alignment vertical="center"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G43"/>
  <sheetViews>
    <sheetView tabSelected="1" view="pageBreakPreview" zoomScale="130" zoomScaleNormal="160" zoomScaleSheetLayoutView="130" workbookViewId="0">
      <selection activeCell="Y37" sqref="Y37"/>
    </sheetView>
  </sheetViews>
  <sheetFormatPr defaultColWidth="2.25" defaultRowHeight="13.5" x14ac:dyDescent="0.15"/>
  <cols>
    <col min="1" max="1" width="2.25" style="4" customWidth="1"/>
    <col min="2" max="7" width="2.25" style="4"/>
    <col min="8" max="19" width="2.5" style="4" bestFit="1" customWidth="1"/>
    <col min="20" max="40" width="2.25" style="4"/>
    <col min="41" max="47" width="2.25" style="4" hidden="1" customWidth="1"/>
    <col min="48" max="51" width="2.25" style="4"/>
    <col min="52" max="52" width="2.25" style="4" customWidth="1"/>
    <col min="53" max="53" width="2.25" style="4"/>
    <col min="54" max="54" width="49.125" style="4" hidden="1" customWidth="1"/>
    <col min="55" max="55" width="13.75" style="4" hidden="1" customWidth="1"/>
    <col min="56" max="59" width="8.125" style="4" hidden="1" customWidth="1"/>
    <col min="60" max="62" width="8.125" style="4" customWidth="1"/>
    <col min="63" max="16384" width="2.25" style="4"/>
  </cols>
  <sheetData>
    <row r="1" spans="1:59" x14ac:dyDescent="0.15">
      <c r="A1" s="4" t="s">
        <v>110</v>
      </c>
    </row>
    <row r="2" spans="1:59" ht="3" customHeight="1" x14ac:dyDescent="0.15"/>
    <row r="3" spans="1:59" x14ac:dyDescent="0.15">
      <c r="A3" s="133" t="s">
        <v>126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5"/>
      <c r="BB3" s="5"/>
      <c r="BC3" s="6" t="s">
        <v>32</v>
      </c>
      <c r="BD3" s="5"/>
      <c r="BE3" s="5"/>
      <c r="BF3" s="6"/>
      <c r="BG3" s="5"/>
    </row>
    <row r="4" spans="1:59" ht="4.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BB4" s="5"/>
      <c r="BC4" s="6" t="s">
        <v>33</v>
      </c>
      <c r="BD4" s="6"/>
      <c r="BE4" s="6" t="s">
        <v>34</v>
      </c>
      <c r="BF4" s="8" t="s">
        <v>109</v>
      </c>
      <c r="BG4" s="9" t="s">
        <v>148</v>
      </c>
    </row>
    <row r="5" spans="1:59" x14ac:dyDescent="0.15">
      <c r="A5" s="136" t="s">
        <v>35</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8"/>
      <c r="BB5" s="10" t="s">
        <v>11</v>
      </c>
      <c r="BC5" s="11">
        <v>294360</v>
      </c>
      <c r="BD5" s="10" t="s">
        <v>135</v>
      </c>
      <c r="BE5" s="10"/>
      <c r="BF5" s="12">
        <v>15</v>
      </c>
      <c r="BG5" s="13">
        <v>10.27</v>
      </c>
    </row>
    <row r="6" spans="1:59" ht="4.5"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BB6" s="10" t="s">
        <v>12</v>
      </c>
      <c r="BC6" s="11">
        <v>375210</v>
      </c>
      <c r="BD6" s="10" t="s">
        <v>135</v>
      </c>
      <c r="BE6" s="10"/>
      <c r="BF6" s="12">
        <v>15</v>
      </c>
      <c r="BG6" s="13">
        <v>10.27</v>
      </c>
    </row>
    <row r="7" spans="1:59" ht="17.25" customHeight="1" x14ac:dyDescent="0.15">
      <c r="A7" s="70" t="s">
        <v>20</v>
      </c>
      <c r="B7" s="71"/>
      <c r="C7" s="71"/>
      <c r="D7" s="71"/>
      <c r="E7" s="71"/>
      <c r="F7" s="71"/>
      <c r="G7" s="72"/>
      <c r="H7" s="142"/>
      <c r="I7" s="143"/>
      <c r="J7" s="143"/>
      <c r="K7" s="143"/>
      <c r="L7" s="143"/>
      <c r="M7" s="143"/>
      <c r="N7" s="144"/>
      <c r="O7" s="70" t="s">
        <v>36</v>
      </c>
      <c r="P7" s="71"/>
      <c r="Q7" s="71"/>
      <c r="R7" s="71"/>
      <c r="S7" s="72"/>
      <c r="T7" s="145"/>
      <c r="U7" s="146"/>
      <c r="V7" s="146"/>
      <c r="W7" s="146"/>
      <c r="X7" s="146"/>
      <c r="Y7" s="146"/>
      <c r="Z7" s="146"/>
      <c r="AA7" s="146"/>
      <c r="AB7" s="146"/>
      <c r="AC7" s="146"/>
      <c r="AD7" s="146"/>
      <c r="AE7" s="146"/>
      <c r="AF7" s="146"/>
      <c r="AG7" s="146"/>
      <c r="AH7" s="146"/>
      <c r="AI7" s="146"/>
      <c r="AJ7" s="146"/>
      <c r="AK7" s="146"/>
      <c r="AL7" s="146"/>
      <c r="AM7" s="147"/>
      <c r="BB7" s="10" t="s">
        <v>13</v>
      </c>
      <c r="BC7" s="11">
        <v>488400</v>
      </c>
      <c r="BD7" s="10" t="s">
        <v>135</v>
      </c>
      <c r="BE7" s="10"/>
      <c r="BF7" s="12">
        <v>15</v>
      </c>
      <c r="BG7" s="13">
        <v>10.27</v>
      </c>
    </row>
    <row r="8" spans="1:59" x14ac:dyDescent="0.15">
      <c r="A8" s="139" t="s">
        <v>37</v>
      </c>
      <c r="B8" s="140"/>
      <c r="C8" s="141"/>
      <c r="D8" s="70" t="s">
        <v>103</v>
      </c>
      <c r="E8" s="71"/>
      <c r="F8" s="71"/>
      <c r="G8" s="72"/>
      <c r="H8" s="70" t="s">
        <v>128</v>
      </c>
      <c r="I8" s="71"/>
      <c r="J8" s="71"/>
      <c r="K8" s="71"/>
      <c r="L8" s="71"/>
      <c r="M8" s="71"/>
      <c r="N8" s="71"/>
      <c r="O8" s="71"/>
      <c r="P8" s="71"/>
      <c r="Q8" s="71"/>
      <c r="R8" s="71"/>
      <c r="S8" s="71"/>
      <c r="T8" s="71"/>
      <c r="U8" s="71"/>
      <c r="V8" s="71"/>
      <c r="W8" s="71"/>
      <c r="X8" s="71"/>
      <c r="Y8" s="72"/>
      <c r="Z8" s="139" t="s">
        <v>38</v>
      </c>
      <c r="AA8" s="140"/>
      <c r="AB8" s="141"/>
      <c r="AC8" s="70" t="s">
        <v>39</v>
      </c>
      <c r="AD8" s="71"/>
      <c r="AE8" s="71"/>
      <c r="AF8" s="71"/>
      <c r="AG8" s="71"/>
      <c r="AH8" s="129" t="s">
        <v>40</v>
      </c>
      <c r="AI8" s="109"/>
      <c r="AJ8" s="109"/>
      <c r="AK8" s="109"/>
      <c r="AL8" s="109"/>
      <c r="AM8" s="110"/>
      <c r="BB8" s="15" t="s">
        <v>19</v>
      </c>
      <c r="BC8" s="11">
        <v>126720</v>
      </c>
      <c r="BD8" s="10" t="s">
        <v>135</v>
      </c>
      <c r="BE8" s="10"/>
      <c r="BF8" s="12">
        <v>78</v>
      </c>
      <c r="BG8" s="13">
        <v>10.27</v>
      </c>
    </row>
    <row r="9" spans="1:59" ht="17.25" customHeight="1" x14ac:dyDescent="0.15">
      <c r="A9" s="86"/>
      <c r="B9" s="83"/>
      <c r="C9" s="84"/>
      <c r="D9" s="151"/>
      <c r="E9" s="152"/>
      <c r="F9" s="152"/>
      <c r="G9" s="153"/>
      <c r="H9" s="160"/>
      <c r="I9" s="161"/>
      <c r="J9" s="161"/>
      <c r="K9" s="161"/>
      <c r="L9" s="161"/>
      <c r="M9" s="161"/>
      <c r="N9" s="161"/>
      <c r="O9" s="161"/>
      <c r="P9" s="161"/>
      <c r="Q9" s="161"/>
      <c r="R9" s="161"/>
      <c r="S9" s="161"/>
      <c r="T9" s="161"/>
      <c r="U9" s="161"/>
      <c r="V9" s="161"/>
      <c r="W9" s="161"/>
      <c r="X9" s="161"/>
      <c r="Y9" s="162"/>
      <c r="Z9" s="86"/>
      <c r="AA9" s="83"/>
      <c r="AB9" s="84"/>
      <c r="AC9" s="148"/>
      <c r="AD9" s="149"/>
      <c r="AE9" s="149"/>
      <c r="AF9" s="149"/>
      <c r="AG9" s="150"/>
      <c r="AH9" s="154"/>
      <c r="AI9" s="155"/>
      <c r="AJ9" s="155"/>
      <c r="AK9" s="155"/>
      <c r="AL9" s="155"/>
      <c r="AM9" s="156"/>
      <c r="BB9" s="10" t="s">
        <v>1</v>
      </c>
      <c r="BC9" s="11">
        <v>123750</v>
      </c>
      <c r="BD9" s="10" t="s">
        <v>135</v>
      </c>
      <c r="BE9" s="10"/>
      <c r="BF9" s="12">
        <v>72</v>
      </c>
      <c r="BG9" s="13">
        <v>10.33</v>
      </c>
    </row>
    <row r="10" spans="1:59" s="16" customFormat="1" ht="20.25" customHeight="1" x14ac:dyDescent="0.15">
      <c r="A10" s="70" t="s">
        <v>108</v>
      </c>
      <c r="B10" s="71"/>
      <c r="C10" s="71"/>
      <c r="D10" s="71"/>
      <c r="E10" s="71"/>
      <c r="F10" s="71"/>
      <c r="G10" s="71"/>
      <c r="H10" s="157"/>
      <c r="I10" s="158"/>
      <c r="J10" s="158"/>
      <c r="K10" s="158"/>
      <c r="L10" s="158"/>
      <c r="M10" s="158"/>
      <c r="N10" s="158"/>
      <c r="O10" s="158"/>
      <c r="P10" s="158"/>
      <c r="Q10" s="159"/>
      <c r="R10" s="129" t="s">
        <v>109</v>
      </c>
      <c r="S10" s="109"/>
      <c r="T10" s="109"/>
      <c r="U10" s="109"/>
      <c r="V10" s="109"/>
      <c r="W10" s="110"/>
      <c r="X10" s="127" t="str">
        <f>IFERROR(VLOOKUP(H10,BB5:BG43,5,FALSE),"")</f>
        <v/>
      </c>
      <c r="Y10" s="128"/>
      <c r="Z10" s="108" t="s">
        <v>31</v>
      </c>
      <c r="AA10" s="109"/>
      <c r="AB10" s="110"/>
      <c r="AC10" s="123"/>
      <c r="AD10" s="124"/>
      <c r="AE10" s="124"/>
      <c r="AF10" s="124"/>
      <c r="AG10" s="124"/>
      <c r="AH10" s="124"/>
      <c r="AI10" s="124"/>
      <c r="AJ10" s="124"/>
      <c r="AK10" s="124"/>
      <c r="AL10" s="125" t="s">
        <v>127</v>
      </c>
      <c r="AM10" s="126"/>
      <c r="AP10" s="105"/>
      <c r="AQ10" s="105"/>
      <c r="AR10" s="105"/>
      <c r="AS10" s="105"/>
      <c r="AT10" s="105"/>
      <c r="AU10" s="105"/>
      <c r="BB10" s="10" t="s">
        <v>136</v>
      </c>
      <c r="BC10" s="11">
        <v>309870</v>
      </c>
      <c r="BD10" s="10" t="s">
        <v>135</v>
      </c>
      <c r="BE10" s="10"/>
      <c r="BF10" s="12">
        <v>16</v>
      </c>
      <c r="BG10" s="13">
        <v>10.33</v>
      </c>
    </row>
    <row r="11" spans="1:59" s="16" customFormat="1" ht="10.5" customHeight="1" thickBot="1" x14ac:dyDescent="0.2">
      <c r="A11" s="17"/>
      <c r="B11" s="17"/>
      <c r="C11" s="17"/>
      <c r="D11" s="17"/>
      <c r="E11" s="17"/>
      <c r="F11" s="17"/>
      <c r="G11" s="17"/>
      <c r="H11" s="17"/>
      <c r="I11" s="18"/>
      <c r="J11" s="17"/>
      <c r="K11" s="19"/>
      <c r="L11" s="20"/>
      <c r="M11" s="20"/>
      <c r="N11" s="20"/>
      <c r="O11" s="20"/>
      <c r="P11" s="20"/>
      <c r="Q11" s="20"/>
      <c r="R11" s="20"/>
      <c r="S11" s="20"/>
      <c r="T11" s="20"/>
      <c r="U11" s="20"/>
      <c r="V11" s="20"/>
      <c r="W11" s="20"/>
      <c r="X11" s="21"/>
      <c r="Y11" s="21"/>
      <c r="Z11" s="21"/>
      <c r="AA11" s="21"/>
      <c r="AB11" s="21"/>
      <c r="AC11" s="14"/>
      <c r="AD11" s="21"/>
      <c r="AE11" s="20"/>
      <c r="AF11" s="20"/>
      <c r="AG11" s="20"/>
      <c r="AH11" s="20"/>
      <c r="AI11" s="20"/>
      <c r="AJ11" s="20"/>
      <c r="AK11" s="20"/>
      <c r="AL11" s="20"/>
      <c r="AM11" s="20"/>
      <c r="BB11" s="10" t="s">
        <v>112</v>
      </c>
      <c r="BC11" s="11">
        <v>389730</v>
      </c>
      <c r="BD11" s="10" t="s">
        <v>135</v>
      </c>
      <c r="BE11" s="10"/>
      <c r="BF11" s="12">
        <v>16</v>
      </c>
      <c r="BG11" s="13">
        <v>10.33</v>
      </c>
    </row>
    <row r="12" spans="1:59" ht="19.5" customHeight="1" thickBot="1" x14ac:dyDescent="0.2">
      <c r="A12" s="22"/>
      <c r="B12" s="17"/>
      <c r="C12" s="23"/>
      <c r="D12" s="17"/>
      <c r="E12" s="24"/>
      <c r="F12" s="17"/>
      <c r="G12" s="17"/>
      <c r="H12" s="17"/>
      <c r="I12" s="17"/>
      <c r="J12" s="25"/>
      <c r="K12" s="25"/>
      <c r="L12" s="25"/>
      <c r="M12" s="25"/>
      <c r="N12" s="25"/>
      <c r="O12" s="122" t="s">
        <v>149</v>
      </c>
      <c r="P12" s="122"/>
      <c r="Q12" s="122"/>
      <c r="R12" s="122"/>
      <c r="S12" s="122"/>
      <c r="T12" s="122"/>
      <c r="U12" s="122"/>
      <c r="V12" s="122" t="s">
        <v>79</v>
      </c>
      <c r="W12" s="122"/>
      <c r="X12" s="122"/>
      <c r="Y12" s="122"/>
      <c r="Z12" s="122"/>
      <c r="AA12" s="122"/>
      <c r="AB12" s="122"/>
      <c r="AC12" s="113" t="s">
        <v>78</v>
      </c>
      <c r="AD12" s="172" t="s">
        <v>124</v>
      </c>
      <c r="AE12" s="173"/>
      <c r="AF12" s="173"/>
      <c r="AG12" s="173"/>
      <c r="AH12" s="174"/>
      <c r="AI12" s="111">
        <f>MIN(V13,ROUNDDOWN($O$13,-1))</f>
        <v>0</v>
      </c>
      <c r="AJ12" s="112"/>
      <c r="AK12" s="112"/>
      <c r="AL12" s="106" t="s">
        <v>111</v>
      </c>
      <c r="AM12" s="107"/>
      <c r="BB12" s="10" t="s">
        <v>113</v>
      </c>
      <c r="BC12" s="11">
        <v>622050</v>
      </c>
      <c r="BD12" s="10" t="s">
        <v>135</v>
      </c>
      <c r="BE12" s="10"/>
      <c r="BF12" s="12">
        <v>16</v>
      </c>
      <c r="BG12" s="13">
        <v>10.33</v>
      </c>
    </row>
    <row r="13" spans="1:59" x14ac:dyDescent="0.15">
      <c r="A13" s="22"/>
      <c r="B13" s="17"/>
      <c r="C13" s="23"/>
      <c r="D13" s="17"/>
      <c r="E13" s="24"/>
      <c r="F13" s="17"/>
      <c r="G13" s="17"/>
      <c r="H13" s="17"/>
      <c r="I13" s="17"/>
      <c r="J13" s="25"/>
      <c r="K13" s="25"/>
      <c r="L13" s="25"/>
      <c r="M13" s="25"/>
      <c r="N13" s="25"/>
      <c r="O13" s="167">
        <f>AF38</f>
        <v>0</v>
      </c>
      <c r="P13" s="167"/>
      <c r="Q13" s="167"/>
      <c r="R13" s="167"/>
      <c r="S13" s="168"/>
      <c r="T13" s="114" t="s">
        <v>111</v>
      </c>
      <c r="U13" s="115"/>
      <c r="V13" s="167" t="str">
        <f>IFERROR(VLOOKUP(H10,BB5:BG43,2,FALSE),"")</f>
        <v/>
      </c>
      <c r="W13" s="167"/>
      <c r="X13" s="167"/>
      <c r="Y13" s="167"/>
      <c r="Z13" s="168"/>
      <c r="AA13" s="114" t="s">
        <v>111</v>
      </c>
      <c r="AB13" s="115"/>
      <c r="AC13" s="113"/>
      <c r="AD13" s="175" t="s">
        <v>24</v>
      </c>
      <c r="AE13" s="176"/>
      <c r="AF13" s="176"/>
      <c r="AG13" s="176"/>
      <c r="AH13" s="177"/>
      <c r="AI13" s="196">
        <v>0</v>
      </c>
      <c r="AJ13" s="197"/>
      <c r="AK13" s="197"/>
      <c r="AL13" s="116" t="s">
        <v>111</v>
      </c>
      <c r="AM13" s="117"/>
      <c r="BB13" s="10" t="s">
        <v>114</v>
      </c>
      <c r="BC13" s="11">
        <v>176220</v>
      </c>
      <c r="BD13" s="10" t="s">
        <v>135</v>
      </c>
      <c r="BE13" s="10"/>
      <c r="BF13" s="12">
        <v>11</v>
      </c>
      <c r="BG13" s="13">
        <v>10.42</v>
      </c>
    </row>
    <row r="14" spans="1:59" ht="15" customHeight="1" x14ac:dyDescent="0.15">
      <c r="A14" s="23"/>
      <c r="B14" s="17"/>
      <c r="C14" s="23"/>
      <c r="D14" s="17"/>
      <c r="E14" s="24"/>
      <c r="F14" s="17"/>
      <c r="G14" s="17"/>
      <c r="H14" s="17"/>
      <c r="I14" s="17"/>
      <c r="J14" s="25"/>
      <c r="K14" s="25"/>
      <c r="L14" s="25"/>
      <c r="M14" s="25"/>
      <c r="N14" s="25"/>
      <c r="O14" s="167"/>
      <c r="P14" s="167"/>
      <c r="Q14" s="167"/>
      <c r="R14" s="167"/>
      <c r="S14" s="168"/>
      <c r="T14" s="114"/>
      <c r="U14" s="115"/>
      <c r="V14" s="167"/>
      <c r="W14" s="167"/>
      <c r="X14" s="167"/>
      <c r="Y14" s="167"/>
      <c r="Z14" s="168"/>
      <c r="AA14" s="114"/>
      <c r="AB14" s="115"/>
      <c r="AC14" s="113"/>
      <c r="AD14" s="178" t="s">
        <v>25</v>
      </c>
      <c r="AE14" s="179"/>
      <c r="AF14" s="179"/>
      <c r="AG14" s="179"/>
      <c r="AH14" s="180"/>
      <c r="AI14" s="118">
        <f>SUM(AI12:AK13)</f>
        <v>0</v>
      </c>
      <c r="AJ14" s="119"/>
      <c r="AK14" s="119"/>
      <c r="AL14" s="120" t="s">
        <v>111</v>
      </c>
      <c r="AM14" s="121"/>
      <c r="BB14" s="10" t="s">
        <v>115</v>
      </c>
      <c r="BC14" s="11">
        <v>186120</v>
      </c>
      <c r="BD14" s="10" t="s">
        <v>135</v>
      </c>
      <c r="BE14" s="10"/>
      <c r="BF14" s="12">
        <v>12</v>
      </c>
      <c r="BG14" s="13">
        <v>10.42</v>
      </c>
    </row>
    <row r="15" spans="1:59" ht="15" customHeight="1" x14ac:dyDescent="0.15">
      <c r="A15" s="70" t="s">
        <v>67</v>
      </c>
      <c r="B15" s="71"/>
      <c r="C15" s="71"/>
      <c r="D15" s="71"/>
      <c r="E15" s="71"/>
      <c r="F15" s="71"/>
      <c r="G15" s="72"/>
      <c r="H15" s="71" t="s">
        <v>68</v>
      </c>
      <c r="I15" s="71"/>
      <c r="J15" s="71"/>
      <c r="K15" s="71"/>
      <c r="L15" s="71"/>
      <c r="M15" s="70" t="s">
        <v>10</v>
      </c>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2"/>
      <c r="BB15" s="10" t="s">
        <v>116</v>
      </c>
      <c r="BC15" s="11">
        <v>170940</v>
      </c>
      <c r="BD15" s="10" t="s">
        <v>135</v>
      </c>
      <c r="BE15" s="10"/>
      <c r="BF15" s="12">
        <v>13</v>
      </c>
      <c r="BG15" s="13">
        <v>10.42</v>
      </c>
    </row>
    <row r="16" spans="1:59" ht="15" customHeight="1" x14ac:dyDescent="0.15">
      <c r="A16" s="169" t="s">
        <v>69</v>
      </c>
      <c r="B16" s="170"/>
      <c r="C16" s="170"/>
      <c r="D16" s="170"/>
      <c r="E16" s="170"/>
      <c r="F16" s="170"/>
      <c r="G16" s="171"/>
      <c r="H16" s="166"/>
      <c r="I16" s="166"/>
      <c r="J16" s="166"/>
      <c r="K16" s="166"/>
      <c r="L16" s="166"/>
      <c r="M16" s="163"/>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5"/>
      <c r="BB16" s="10" t="s">
        <v>117</v>
      </c>
      <c r="BC16" s="11">
        <v>74910</v>
      </c>
      <c r="BD16" s="10" t="s">
        <v>135</v>
      </c>
      <c r="BE16" s="10"/>
      <c r="BF16" s="12">
        <v>14</v>
      </c>
      <c r="BG16" s="13">
        <v>10.33</v>
      </c>
    </row>
    <row r="17" spans="1:59" ht="15" customHeight="1" x14ac:dyDescent="0.15">
      <c r="A17" s="130" t="s">
        <v>70</v>
      </c>
      <c r="B17" s="131"/>
      <c r="C17" s="131"/>
      <c r="D17" s="131"/>
      <c r="E17" s="131"/>
      <c r="F17" s="131"/>
      <c r="G17" s="132"/>
      <c r="H17" s="194"/>
      <c r="I17" s="194"/>
      <c r="J17" s="194"/>
      <c r="K17" s="194"/>
      <c r="L17" s="194"/>
      <c r="M17" s="188"/>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90"/>
      <c r="BB17" s="10" t="s">
        <v>118</v>
      </c>
      <c r="BC17" s="11">
        <v>167640</v>
      </c>
      <c r="BD17" s="10" t="s">
        <v>135</v>
      </c>
      <c r="BE17" s="10"/>
      <c r="BF17" s="12">
        <v>76</v>
      </c>
      <c r="BG17" s="13">
        <v>10.42</v>
      </c>
    </row>
    <row r="18" spans="1:59" ht="15" customHeight="1" x14ac:dyDescent="0.15">
      <c r="A18" s="130" t="s">
        <v>71</v>
      </c>
      <c r="B18" s="131"/>
      <c r="C18" s="131"/>
      <c r="D18" s="131"/>
      <c r="E18" s="131"/>
      <c r="F18" s="131"/>
      <c r="G18" s="132"/>
      <c r="H18" s="194"/>
      <c r="I18" s="194"/>
      <c r="J18" s="194"/>
      <c r="K18" s="194"/>
      <c r="L18" s="194"/>
      <c r="M18" s="188"/>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90"/>
      <c r="BB18" s="10" t="s">
        <v>119</v>
      </c>
      <c r="BC18" s="11">
        <v>67320</v>
      </c>
      <c r="BD18" s="10" t="s">
        <v>135</v>
      </c>
      <c r="BE18" s="10"/>
      <c r="BF18" s="12">
        <v>71</v>
      </c>
      <c r="BG18" s="13">
        <v>10.42</v>
      </c>
    </row>
    <row r="19" spans="1:59" ht="15" customHeight="1" x14ac:dyDescent="0.15">
      <c r="A19" s="130" t="s">
        <v>72</v>
      </c>
      <c r="B19" s="131"/>
      <c r="C19" s="131"/>
      <c r="D19" s="131"/>
      <c r="E19" s="131"/>
      <c r="F19" s="131"/>
      <c r="G19" s="132"/>
      <c r="H19" s="193"/>
      <c r="I19" s="194"/>
      <c r="J19" s="194"/>
      <c r="K19" s="194"/>
      <c r="L19" s="195"/>
      <c r="M19" s="188"/>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90"/>
      <c r="BB19" s="10" t="s">
        <v>120</v>
      </c>
      <c r="BC19" s="11">
        <v>48840</v>
      </c>
      <c r="BD19" s="10" t="s">
        <v>135</v>
      </c>
      <c r="BE19" s="10"/>
      <c r="BF19" s="12">
        <v>43</v>
      </c>
      <c r="BG19" s="13">
        <v>10.42</v>
      </c>
    </row>
    <row r="20" spans="1:59" ht="15" customHeight="1" x14ac:dyDescent="0.15">
      <c r="A20" s="130" t="s">
        <v>73</v>
      </c>
      <c r="B20" s="131"/>
      <c r="C20" s="131"/>
      <c r="D20" s="131"/>
      <c r="E20" s="131"/>
      <c r="F20" s="131"/>
      <c r="G20" s="132"/>
      <c r="H20" s="193"/>
      <c r="I20" s="194"/>
      <c r="J20" s="194"/>
      <c r="K20" s="194"/>
      <c r="L20" s="195"/>
      <c r="M20" s="188"/>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90"/>
      <c r="BB20" s="10" t="s">
        <v>121</v>
      </c>
      <c r="BC20" s="11">
        <v>48840</v>
      </c>
      <c r="BD20" s="10" t="s">
        <v>135</v>
      </c>
      <c r="BE20" s="10"/>
      <c r="BF20" s="12">
        <v>17</v>
      </c>
      <c r="BG20" s="13">
        <v>10</v>
      </c>
    </row>
    <row r="21" spans="1:59" ht="15" customHeight="1" x14ac:dyDescent="0.15">
      <c r="A21" s="130" t="s">
        <v>74</v>
      </c>
      <c r="B21" s="131"/>
      <c r="C21" s="131"/>
      <c r="D21" s="131"/>
      <c r="E21" s="131"/>
      <c r="F21" s="131"/>
      <c r="G21" s="132"/>
      <c r="H21" s="194"/>
      <c r="I21" s="194"/>
      <c r="J21" s="194"/>
      <c r="K21" s="194"/>
      <c r="L21" s="194"/>
      <c r="M21" s="188"/>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90"/>
      <c r="BB21" s="27" t="s">
        <v>22</v>
      </c>
      <c r="BC21" s="11">
        <v>10890</v>
      </c>
      <c r="BD21" s="10" t="s">
        <v>135</v>
      </c>
      <c r="BE21" s="10"/>
      <c r="BF21" s="12">
        <v>31</v>
      </c>
      <c r="BG21" s="13">
        <v>10</v>
      </c>
    </row>
    <row r="22" spans="1:59" ht="15" customHeight="1" x14ac:dyDescent="0.15">
      <c r="A22" s="130" t="s">
        <v>75</v>
      </c>
      <c r="B22" s="131"/>
      <c r="C22" s="131"/>
      <c r="D22" s="131"/>
      <c r="E22" s="131"/>
      <c r="F22" s="131"/>
      <c r="G22" s="132"/>
      <c r="H22" s="194"/>
      <c r="I22" s="194"/>
      <c r="J22" s="194"/>
      <c r="K22" s="194"/>
      <c r="L22" s="194"/>
      <c r="M22" s="188"/>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90"/>
      <c r="BB22" s="10" t="s">
        <v>2</v>
      </c>
      <c r="BC22" s="11">
        <v>156750</v>
      </c>
      <c r="BD22" s="10" t="s">
        <v>135</v>
      </c>
      <c r="BE22" s="10"/>
      <c r="BF22" s="12">
        <v>73</v>
      </c>
      <c r="BG22" s="13">
        <v>10.33</v>
      </c>
    </row>
    <row r="23" spans="1:59" ht="15" customHeight="1" x14ac:dyDescent="0.15">
      <c r="A23" s="130" t="s">
        <v>76</v>
      </c>
      <c r="B23" s="131"/>
      <c r="C23" s="131"/>
      <c r="D23" s="131"/>
      <c r="E23" s="131"/>
      <c r="F23" s="131"/>
      <c r="G23" s="132"/>
      <c r="H23" s="194"/>
      <c r="I23" s="194"/>
      <c r="J23" s="194"/>
      <c r="K23" s="194"/>
      <c r="L23" s="194"/>
      <c r="M23" s="188"/>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90"/>
      <c r="BB23" s="10" t="s">
        <v>3</v>
      </c>
      <c r="BC23" s="11">
        <v>210540</v>
      </c>
      <c r="BD23" s="10" t="s">
        <v>135</v>
      </c>
      <c r="BE23" s="10"/>
      <c r="BF23" s="12">
        <v>77</v>
      </c>
      <c r="BG23" s="13">
        <v>10.33</v>
      </c>
    </row>
    <row r="24" spans="1:59" ht="15" customHeight="1" x14ac:dyDescent="0.15">
      <c r="A24" s="199" t="s">
        <v>77</v>
      </c>
      <c r="B24" s="200"/>
      <c r="C24" s="200"/>
      <c r="D24" s="200"/>
      <c r="E24" s="200"/>
      <c r="F24" s="200"/>
      <c r="G24" s="201"/>
      <c r="H24" s="181"/>
      <c r="I24" s="181"/>
      <c r="J24" s="181"/>
      <c r="K24" s="181"/>
      <c r="L24" s="181"/>
      <c r="M24" s="182"/>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4"/>
      <c r="BB24" s="10" t="s">
        <v>122</v>
      </c>
      <c r="BC24" s="12">
        <f>BE24*$AC$10</f>
        <v>0</v>
      </c>
      <c r="BD24" s="10" t="s">
        <v>137</v>
      </c>
      <c r="BE24" s="11">
        <v>14520</v>
      </c>
      <c r="BF24" s="12">
        <v>21</v>
      </c>
      <c r="BG24" s="13">
        <v>10.33</v>
      </c>
    </row>
    <row r="25" spans="1:59" ht="15" customHeight="1" x14ac:dyDescent="0.15">
      <c r="A25" s="202" t="s">
        <v>21</v>
      </c>
      <c r="B25" s="203"/>
      <c r="C25" s="203"/>
      <c r="D25" s="203"/>
      <c r="E25" s="203"/>
      <c r="F25" s="203"/>
      <c r="G25" s="204"/>
      <c r="H25" s="191">
        <f>SUM(H16:L24)</f>
        <v>0</v>
      </c>
      <c r="I25" s="191"/>
      <c r="J25" s="191"/>
      <c r="K25" s="191"/>
      <c r="L25" s="192"/>
      <c r="M25" s="185" t="str">
        <f>IF(H25=F31,"","黄色セル同士が等しい値になるようにしてください（同じになったらメッセージは消えます）")</f>
        <v/>
      </c>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7"/>
      <c r="BB25" s="10" t="s">
        <v>123</v>
      </c>
      <c r="BC25" s="12">
        <f t="shared" ref="BC25:BC43" si="0">BE25*$AC$10</f>
        <v>0</v>
      </c>
      <c r="BD25" s="10" t="s">
        <v>137</v>
      </c>
      <c r="BE25" s="11">
        <v>14520</v>
      </c>
      <c r="BF25" s="12">
        <v>22</v>
      </c>
      <c r="BG25" s="13">
        <v>10.27</v>
      </c>
    </row>
    <row r="26" spans="1:59" ht="16.5" customHeight="1" x14ac:dyDescent="0.15">
      <c r="A26" s="28"/>
      <c r="B26" s="28"/>
      <c r="C26" s="28"/>
      <c r="D26" s="28"/>
      <c r="E26" s="29"/>
      <c r="F26" s="29"/>
      <c r="G26" s="29"/>
      <c r="H26" s="29"/>
      <c r="I26" s="29"/>
      <c r="J26" s="30"/>
      <c r="K26" s="30"/>
      <c r="L26" s="30"/>
      <c r="M26" s="30"/>
      <c r="N26" s="30"/>
      <c r="O26" s="31"/>
      <c r="P26" s="31"/>
      <c r="Q26" s="31"/>
      <c r="R26" s="31"/>
      <c r="S26" s="31"/>
      <c r="T26" s="31"/>
      <c r="U26" s="31"/>
      <c r="V26" s="31"/>
      <c r="W26" s="31"/>
      <c r="X26" s="31"/>
      <c r="Y26" s="31"/>
      <c r="Z26" s="31"/>
      <c r="AA26" s="31"/>
      <c r="AB26" s="31"/>
      <c r="AC26" s="31"/>
      <c r="AD26" s="31"/>
      <c r="AE26" s="31"/>
      <c r="AF26" s="31"/>
      <c r="AG26" s="31"/>
      <c r="AH26" s="32"/>
      <c r="AI26" s="31"/>
      <c r="AJ26" s="31"/>
      <c r="AK26" s="31"/>
      <c r="AL26" s="31"/>
      <c r="AM26" s="31"/>
      <c r="BB26" s="10" t="s">
        <v>4</v>
      </c>
      <c r="BC26" s="12">
        <f t="shared" si="0"/>
        <v>0</v>
      </c>
      <c r="BD26" s="10" t="s">
        <v>137</v>
      </c>
      <c r="BE26" s="11">
        <v>12540</v>
      </c>
      <c r="BF26" s="12">
        <v>51</v>
      </c>
      <c r="BG26" s="13">
        <v>10.27</v>
      </c>
    </row>
    <row r="27" spans="1:59" ht="15" customHeight="1" x14ac:dyDescent="0.15">
      <c r="A27" s="33" t="s">
        <v>164</v>
      </c>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5"/>
      <c r="AG27" s="35"/>
      <c r="AH27" s="35"/>
      <c r="AI27" s="35"/>
      <c r="AJ27" s="35"/>
      <c r="AK27" s="35"/>
      <c r="AL27" s="35"/>
      <c r="AM27" s="35"/>
      <c r="AN27" s="36"/>
      <c r="BB27" s="10" t="s">
        <v>5</v>
      </c>
      <c r="BC27" s="12">
        <f t="shared" si="0"/>
        <v>0</v>
      </c>
      <c r="BD27" s="10" t="s">
        <v>137</v>
      </c>
      <c r="BE27" s="11">
        <v>13200</v>
      </c>
      <c r="BF27" s="12">
        <v>54</v>
      </c>
      <c r="BG27" s="13">
        <v>10.27</v>
      </c>
    </row>
    <row r="28" spans="1:59" ht="15" customHeight="1" x14ac:dyDescent="0.15">
      <c r="A28" s="198"/>
      <c r="B28" s="198"/>
      <c r="C28" s="198"/>
      <c r="D28" s="198"/>
      <c r="E28" s="198"/>
      <c r="F28" s="70" t="s">
        <v>165</v>
      </c>
      <c r="G28" s="71"/>
      <c r="H28" s="71"/>
      <c r="I28" s="71"/>
      <c r="J28" s="71"/>
      <c r="K28" s="72"/>
      <c r="L28" s="70" t="s">
        <v>150</v>
      </c>
      <c r="M28" s="71"/>
      <c r="N28" s="71"/>
      <c r="O28" s="71"/>
      <c r="P28" s="71"/>
      <c r="Q28" s="72"/>
      <c r="R28" s="70" t="s">
        <v>151</v>
      </c>
      <c r="S28" s="71"/>
      <c r="T28" s="71"/>
      <c r="U28" s="71"/>
      <c r="V28" s="71"/>
      <c r="W28" s="72"/>
      <c r="X28" s="34"/>
      <c r="Y28" s="34"/>
      <c r="Z28" s="34"/>
      <c r="AA28" s="34"/>
      <c r="AB28" s="34"/>
      <c r="AC28" s="34"/>
      <c r="AD28" s="34"/>
      <c r="AE28" s="34"/>
      <c r="AF28" s="34"/>
      <c r="AG28" s="34"/>
      <c r="AH28" s="34"/>
      <c r="AI28" s="34"/>
      <c r="AJ28" s="34"/>
      <c r="AK28" s="34"/>
      <c r="AL28" s="34"/>
      <c r="AM28" s="34"/>
      <c r="BB28" s="10" t="s">
        <v>6</v>
      </c>
      <c r="BC28" s="12">
        <f t="shared" si="0"/>
        <v>0</v>
      </c>
      <c r="BD28" s="10" t="s">
        <v>137</v>
      </c>
      <c r="BE28" s="11">
        <v>12540</v>
      </c>
      <c r="BF28" s="12">
        <v>52</v>
      </c>
      <c r="BG28" s="13">
        <v>10.27</v>
      </c>
    </row>
    <row r="29" spans="1:59" ht="15" customHeight="1" x14ac:dyDescent="0.15">
      <c r="A29" s="198" t="s">
        <v>152</v>
      </c>
      <c r="B29" s="198"/>
      <c r="C29" s="198"/>
      <c r="D29" s="198"/>
      <c r="E29" s="198"/>
      <c r="F29" s="68"/>
      <c r="G29" s="69"/>
      <c r="H29" s="69"/>
      <c r="I29" s="69"/>
      <c r="J29" s="69"/>
      <c r="K29" s="37" t="s">
        <v>153</v>
      </c>
      <c r="L29" s="64">
        <f>IF(M35&gt;=1,M35,0)</f>
        <v>0</v>
      </c>
      <c r="M29" s="65"/>
      <c r="N29" s="65"/>
      <c r="O29" s="65"/>
      <c r="P29" s="65"/>
      <c r="Q29" s="37" t="s">
        <v>153</v>
      </c>
      <c r="R29" s="64">
        <f>IF(F29-L29&gt;=1,F29-L29,0)</f>
        <v>0</v>
      </c>
      <c r="S29" s="65"/>
      <c r="T29" s="65"/>
      <c r="U29" s="65"/>
      <c r="V29" s="65"/>
      <c r="W29" s="37" t="s">
        <v>153</v>
      </c>
      <c r="X29" s="34"/>
      <c r="Y29" s="34"/>
      <c r="Z29" s="34"/>
      <c r="AA29" s="34"/>
      <c r="AB29" s="34"/>
      <c r="AC29" s="34"/>
      <c r="AD29" s="34"/>
      <c r="AE29" s="34"/>
      <c r="AF29" s="34"/>
      <c r="AG29" s="34"/>
      <c r="AH29" s="34"/>
      <c r="AI29" s="34"/>
      <c r="AJ29" s="34"/>
      <c r="AK29" s="34"/>
      <c r="AL29" s="34"/>
      <c r="AM29" s="34"/>
      <c r="BB29" s="10" t="s">
        <v>7</v>
      </c>
      <c r="BC29" s="12">
        <f t="shared" si="0"/>
        <v>0</v>
      </c>
      <c r="BD29" s="10" t="s">
        <v>137</v>
      </c>
      <c r="BE29" s="11">
        <v>15840</v>
      </c>
      <c r="BF29" s="12">
        <v>55</v>
      </c>
      <c r="BG29" s="13">
        <v>10.27</v>
      </c>
    </row>
    <row r="30" spans="1:59" ht="15" customHeight="1" x14ac:dyDescent="0.15">
      <c r="A30" s="70" t="s">
        <v>162</v>
      </c>
      <c r="B30" s="71"/>
      <c r="C30" s="71"/>
      <c r="D30" s="71"/>
      <c r="E30" s="72"/>
      <c r="F30" s="68"/>
      <c r="G30" s="69"/>
      <c r="H30" s="69"/>
      <c r="I30" s="69"/>
      <c r="J30" s="69"/>
      <c r="K30" s="37" t="s">
        <v>153</v>
      </c>
      <c r="L30" s="66" t="s">
        <v>167</v>
      </c>
      <c r="M30" s="67"/>
      <c r="N30" s="67"/>
      <c r="O30" s="67"/>
      <c r="P30" s="67"/>
      <c r="Q30" s="37" t="s">
        <v>153</v>
      </c>
      <c r="R30" s="64">
        <f>IF(F30&gt;=1,F30,0)</f>
        <v>0</v>
      </c>
      <c r="S30" s="65"/>
      <c r="T30" s="65"/>
      <c r="U30" s="65"/>
      <c r="V30" s="65"/>
      <c r="W30" s="37" t="s">
        <v>153</v>
      </c>
      <c r="X30" s="53"/>
      <c r="Y30" s="52"/>
      <c r="Z30" s="52"/>
      <c r="AA30" s="52"/>
      <c r="AB30" s="52"/>
      <c r="AC30" s="52"/>
      <c r="AD30" s="52"/>
      <c r="AE30" s="52"/>
      <c r="AF30" s="52"/>
      <c r="AG30" s="52"/>
      <c r="AH30" s="52"/>
      <c r="AI30" s="52"/>
      <c r="AJ30" s="52"/>
      <c r="AK30" s="52"/>
      <c r="AL30" s="52"/>
      <c r="AM30" s="52"/>
      <c r="BB30" s="10" t="s">
        <v>8</v>
      </c>
      <c r="BC30" s="12">
        <f t="shared" si="0"/>
        <v>0</v>
      </c>
      <c r="BD30" s="10" t="s">
        <v>137</v>
      </c>
      <c r="BE30" s="11">
        <v>14190</v>
      </c>
      <c r="BF30" s="12">
        <v>53</v>
      </c>
      <c r="BG30" s="13">
        <v>10.27</v>
      </c>
    </row>
    <row r="31" spans="1:59" ht="15" customHeight="1" x14ac:dyDescent="0.15">
      <c r="A31" s="70" t="s">
        <v>21</v>
      </c>
      <c r="B31" s="71"/>
      <c r="C31" s="71"/>
      <c r="D31" s="71"/>
      <c r="E31" s="71"/>
      <c r="F31" s="64">
        <f>SUM(F28:J30)</f>
        <v>0</v>
      </c>
      <c r="G31" s="65"/>
      <c r="H31" s="65"/>
      <c r="I31" s="65"/>
      <c r="J31" s="65"/>
      <c r="K31" s="37" t="s">
        <v>153</v>
      </c>
      <c r="L31" s="38"/>
      <c r="M31" s="39"/>
      <c r="N31" s="39"/>
      <c r="O31" s="39"/>
      <c r="P31" s="39"/>
      <c r="Q31" s="40"/>
      <c r="R31" s="64">
        <f>SUM(R28:V30)</f>
        <v>0</v>
      </c>
      <c r="S31" s="65"/>
      <c r="T31" s="65"/>
      <c r="U31" s="65"/>
      <c r="V31" s="65"/>
      <c r="W31" s="37" t="s">
        <v>153</v>
      </c>
      <c r="X31" s="23" t="s">
        <v>154</v>
      </c>
      <c r="Y31" s="35"/>
      <c r="Z31" s="35"/>
      <c r="AA31" s="35"/>
      <c r="AB31" s="35"/>
      <c r="AC31" s="35"/>
      <c r="AD31" s="34"/>
      <c r="AE31" s="34"/>
      <c r="AF31" s="34"/>
      <c r="AG31" s="34"/>
      <c r="AH31" s="34"/>
      <c r="AI31" s="34"/>
      <c r="AJ31" s="34"/>
      <c r="AK31" s="34"/>
      <c r="AL31" s="34"/>
      <c r="AM31" s="34"/>
      <c r="BB31" s="10" t="s">
        <v>9</v>
      </c>
      <c r="BC31" s="12">
        <f t="shared" si="0"/>
        <v>0</v>
      </c>
      <c r="BD31" s="10" t="s">
        <v>137</v>
      </c>
      <c r="BE31" s="11">
        <v>11880</v>
      </c>
      <c r="BF31" s="12">
        <v>32</v>
      </c>
      <c r="BG31" s="13">
        <v>10.27</v>
      </c>
    </row>
    <row r="32" spans="1:59" ht="15" customHeight="1" x14ac:dyDescent="0.15">
      <c r="A32" s="55"/>
      <c r="B32" s="55"/>
      <c r="C32" s="55"/>
      <c r="D32" s="55"/>
      <c r="E32" s="55"/>
      <c r="F32" s="39"/>
      <c r="G32" s="39"/>
      <c r="H32" s="39"/>
      <c r="I32" s="39"/>
      <c r="J32" s="39"/>
      <c r="K32" s="26"/>
      <c r="L32" s="62"/>
      <c r="M32" s="62"/>
      <c r="N32" s="62"/>
      <c r="O32" s="62"/>
      <c r="P32" s="62"/>
      <c r="Q32" s="57"/>
      <c r="R32" s="85"/>
      <c r="S32" s="85"/>
      <c r="T32" s="85"/>
      <c r="U32" s="85"/>
      <c r="V32" s="85"/>
      <c r="W32" s="26"/>
      <c r="X32" s="45"/>
      <c r="Y32" s="23"/>
      <c r="Z32" s="23"/>
      <c r="AA32" s="23"/>
      <c r="AB32" s="23"/>
      <c r="AC32" s="23"/>
      <c r="AD32" s="34"/>
      <c r="AE32" s="34"/>
      <c r="AF32" s="34"/>
      <c r="AG32" s="34"/>
      <c r="AH32" s="34"/>
      <c r="AI32" s="34"/>
      <c r="AJ32" s="34"/>
      <c r="AK32" s="34"/>
      <c r="AL32" s="34"/>
      <c r="AM32" s="34"/>
      <c r="BB32" s="10" t="s">
        <v>14</v>
      </c>
      <c r="BC32" s="12">
        <f t="shared" si="0"/>
        <v>0</v>
      </c>
      <c r="BD32" s="10" t="s">
        <v>137</v>
      </c>
      <c r="BE32" s="11">
        <v>12210</v>
      </c>
      <c r="BF32" s="41" t="s">
        <v>138</v>
      </c>
      <c r="BG32" s="42" t="s">
        <v>139</v>
      </c>
    </row>
    <row r="33" spans="1:59" ht="15" customHeight="1" x14ac:dyDescent="0.15">
      <c r="A33" s="33" t="s">
        <v>155</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BB33" s="10" t="s">
        <v>15</v>
      </c>
      <c r="BC33" s="12">
        <f t="shared" si="0"/>
        <v>0</v>
      </c>
      <c r="BD33" s="10" t="s">
        <v>137</v>
      </c>
      <c r="BE33" s="11">
        <v>11550</v>
      </c>
      <c r="BF33" s="41" t="s">
        <v>140</v>
      </c>
      <c r="BG33" s="42" t="s">
        <v>141</v>
      </c>
    </row>
    <row r="34" spans="1:59" ht="15" customHeight="1" x14ac:dyDescent="0.15">
      <c r="A34" s="70" t="s">
        <v>152</v>
      </c>
      <c r="B34" s="71"/>
      <c r="C34" s="71"/>
      <c r="D34" s="71"/>
      <c r="E34" s="72"/>
      <c r="F34" s="73" t="s">
        <v>156</v>
      </c>
      <c r="G34" s="74"/>
      <c r="H34" s="74"/>
      <c r="I34" s="74"/>
      <c r="J34" s="74"/>
      <c r="K34" s="74"/>
      <c r="L34" s="75"/>
      <c r="M34" s="70" t="s">
        <v>157</v>
      </c>
      <c r="N34" s="71"/>
      <c r="O34" s="71"/>
      <c r="P34" s="71"/>
      <c r="Q34" s="71"/>
      <c r="R34" s="71"/>
      <c r="S34" s="70" t="s">
        <v>158</v>
      </c>
      <c r="T34" s="71"/>
      <c r="U34" s="71"/>
      <c r="V34" s="71"/>
      <c r="W34" s="71"/>
      <c r="X34" s="71"/>
      <c r="Y34" s="71"/>
      <c r="Z34" s="71"/>
      <c r="AA34" s="72"/>
      <c r="AB34" s="70" t="s">
        <v>148</v>
      </c>
      <c r="AC34" s="71"/>
      <c r="AD34" s="71"/>
      <c r="AE34" s="72"/>
      <c r="AF34" s="63"/>
      <c r="AG34" s="34"/>
      <c r="AH34" s="34"/>
      <c r="AI34" s="34"/>
      <c r="AJ34" s="34"/>
      <c r="AK34" s="34"/>
      <c r="AL34" s="34"/>
      <c r="AM34" s="34"/>
      <c r="BB34" s="10" t="s">
        <v>16</v>
      </c>
      <c r="BC34" s="12">
        <f t="shared" si="0"/>
        <v>0</v>
      </c>
      <c r="BD34" s="10" t="s">
        <v>137</v>
      </c>
      <c r="BE34" s="11">
        <v>12210</v>
      </c>
      <c r="BF34" s="41" t="s">
        <v>142</v>
      </c>
      <c r="BG34" s="42" t="s">
        <v>143</v>
      </c>
    </row>
    <row r="35" spans="1:59" ht="15" customHeight="1" x14ac:dyDescent="0.15">
      <c r="A35" s="70"/>
      <c r="B35" s="71"/>
      <c r="C35" s="71"/>
      <c r="D35" s="71"/>
      <c r="E35" s="72"/>
      <c r="F35" s="76"/>
      <c r="G35" s="77"/>
      <c r="H35" s="77"/>
      <c r="I35" s="77"/>
      <c r="J35" s="77"/>
      <c r="K35" s="77"/>
      <c r="L35" s="78"/>
      <c r="M35" s="79">
        <f>ROUNDUP(IFERROR(S35*AB35,0),0)</f>
        <v>0</v>
      </c>
      <c r="N35" s="79"/>
      <c r="O35" s="79"/>
      <c r="P35" s="79"/>
      <c r="Q35" s="80"/>
      <c r="R35" s="43" t="s">
        <v>153</v>
      </c>
      <c r="S35" s="81"/>
      <c r="T35" s="82"/>
      <c r="U35" s="82"/>
      <c r="V35" s="82"/>
      <c r="W35" s="82"/>
      <c r="X35" s="82"/>
      <c r="Y35" s="82"/>
      <c r="Z35" s="83" t="s">
        <v>159</v>
      </c>
      <c r="AA35" s="84"/>
      <c r="AB35" s="86" t="e">
        <f>VLOOKUP(H$10,BB$5:BG$43,6,FALSE)</f>
        <v>#N/A</v>
      </c>
      <c r="AC35" s="83"/>
      <c r="AD35" s="83"/>
      <c r="AE35" s="84"/>
      <c r="AF35" s="34"/>
      <c r="AG35" s="34"/>
      <c r="AH35" s="34"/>
      <c r="AI35" s="34"/>
      <c r="AJ35" s="34"/>
      <c r="AK35" s="34"/>
      <c r="AL35" s="34"/>
      <c r="AM35" s="34"/>
      <c r="BB35" s="10" t="s">
        <v>17</v>
      </c>
      <c r="BC35" s="12">
        <f t="shared" si="0"/>
        <v>0</v>
      </c>
      <c r="BD35" s="10" t="s">
        <v>137</v>
      </c>
      <c r="BE35" s="11">
        <v>11550</v>
      </c>
      <c r="BF35" s="41" t="s">
        <v>143</v>
      </c>
      <c r="BG35" s="42" t="s">
        <v>139</v>
      </c>
    </row>
    <row r="36" spans="1:59" ht="15" customHeight="1" thickBot="1" x14ac:dyDescent="0.2">
      <c r="A36" s="99" t="s">
        <v>166</v>
      </c>
      <c r="B36" s="100"/>
      <c r="C36" s="100"/>
      <c r="D36" s="100"/>
      <c r="E36" s="100"/>
      <c r="F36" s="100"/>
      <c r="G36" s="100"/>
      <c r="H36" s="100"/>
      <c r="I36" s="100"/>
      <c r="J36" s="100"/>
      <c r="K36" s="100"/>
      <c r="L36" s="101"/>
      <c r="M36" s="70" t="s">
        <v>157</v>
      </c>
      <c r="N36" s="71"/>
      <c r="O36" s="71"/>
      <c r="P36" s="71"/>
      <c r="Q36" s="71"/>
      <c r="R36" s="72"/>
      <c r="S36" s="54"/>
      <c r="T36" s="58"/>
      <c r="U36" s="58"/>
      <c r="V36" s="58"/>
      <c r="W36" s="58"/>
      <c r="X36" s="58"/>
      <c r="Y36" s="58"/>
      <c r="Z36" s="58"/>
      <c r="AA36" s="58"/>
      <c r="AB36" s="58"/>
      <c r="AC36" s="59"/>
      <c r="AD36" s="23"/>
      <c r="AE36" s="23"/>
      <c r="AF36" s="36"/>
      <c r="AG36" s="34"/>
      <c r="AH36" s="34"/>
      <c r="AI36" s="34"/>
      <c r="AJ36" s="34"/>
      <c r="AK36" s="34"/>
      <c r="AL36" s="34"/>
      <c r="AM36" s="34"/>
      <c r="BB36" s="10" t="s">
        <v>129</v>
      </c>
      <c r="BC36" s="12">
        <f t="shared" si="0"/>
        <v>0</v>
      </c>
      <c r="BD36" s="10" t="s">
        <v>137</v>
      </c>
      <c r="BE36" s="11">
        <v>12210</v>
      </c>
      <c r="BF36" s="12">
        <v>33</v>
      </c>
      <c r="BG36" s="13">
        <v>10.27</v>
      </c>
    </row>
    <row r="37" spans="1:59" ht="15" customHeight="1" thickTop="1" x14ac:dyDescent="0.15">
      <c r="A37" s="102"/>
      <c r="B37" s="103"/>
      <c r="C37" s="103"/>
      <c r="D37" s="103"/>
      <c r="E37" s="103"/>
      <c r="F37" s="103"/>
      <c r="G37" s="103"/>
      <c r="H37" s="103"/>
      <c r="I37" s="103"/>
      <c r="J37" s="103"/>
      <c r="K37" s="103"/>
      <c r="L37" s="104"/>
      <c r="M37" s="87"/>
      <c r="N37" s="87"/>
      <c r="O37" s="87"/>
      <c r="P37" s="87"/>
      <c r="Q37" s="88"/>
      <c r="R37" s="44" t="s">
        <v>153</v>
      </c>
      <c r="S37" s="23" t="s">
        <v>161</v>
      </c>
      <c r="T37" s="60"/>
      <c r="U37" s="60"/>
      <c r="V37" s="60"/>
      <c r="W37" s="60"/>
      <c r="X37" s="60"/>
      <c r="Y37" s="60"/>
      <c r="Z37" s="60"/>
      <c r="AA37" s="60"/>
      <c r="AB37" s="60"/>
      <c r="AC37" s="61"/>
      <c r="AD37" s="23"/>
      <c r="AE37" s="23"/>
      <c r="AF37" s="96" t="s">
        <v>160</v>
      </c>
      <c r="AG37" s="97"/>
      <c r="AH37" s="97"/>
      <c r="AI37" s="97"/>
      <c r="AJ37" s="97"/>
      <c r="AK37" s="97"/>
      <c r="AL37" s="97"/>
      <c r="AM37" s="98"/>
      <c r="BB37" s="10" t="s">
        <v>130</v>
      </c>
      <c r="BC37" s="12">
        <f t="shared" si="0"/>
        <v>0</v>
      </c>
      <c r="BD37" s="10" t="s">
        <v>137</v>
      </c>
      <c r="BE37" s="11">
        <v>11550</v>
      </c>
      <c r="BF37" s="12">
        <v>33</v>
      </c>
      <c r="BG37" s="13">
        <v>10.27</v>
      </c>
    </row>
    <row r="38" spans="1:59" ht="15" customHeight="1" x14ac:dyDescent="0.15">
      <c r="A38" s="58" t="s">
        <v>163</v>
      </c>
      <c r="B38" s="55"/>
      <c r="C38" s="55"/>
      <c r="D38" s="55"/>
      <c r="E38" s="55"/>
      <c r="F38" s="55"/>
      <c r="G38" s="55"/>
      <c r="H38" s="55"/>
      <c r="I38" s="55"/>
      <c r="J38" s="55"/>
      <c r="K38" s="55"/>
      <c r="L38" s="55"/>
      <c r="M38" s="55"/>
      <c r="N38" s="55"/>
      <c r="O38" s="55"/>
      <c r="P38" s="55"/>
      <c r="Q38" s="55"/>
      <c r="R38" s="55"/>
      <c r="S38" s="56"/>
      <c r="T38" s="56"/>
      <c r="U38" s="56"/>
      <c r="V38" s="56"/>
      <c r="W38" s="56"/>
      <c r="X38" s="56"/>
      <c r="Y38" s="56"/>
      <c r="Z38" s="23"/>
      <c r="AA38" s="23"/>
      <c r="AB38" s="23"/>
      <c r="AC38" s="23"/>
      <c r="AD38" s="23"/>
      <c r="AE38" s="23"/>
      <c r="AF38" s="89">
        <f>IF(R31-M37&gt;=1,R31-M37,0)</f>
        <v>0</v>
      </c>
      <c r="AG38" s="90"/>
      <c r="AH38" s="90"/>
      <c r="AI38" s="90"/>
      <c r="AJ38" s="90"/>
      <c r="AK38" s="90"/>
      <c r="AL38" s="71" t="s">
        <v>111</v>
      </c>
      <c r="AM38" s="93"/>
      <c r="BB38" s="10" t="s">
        <v>131</v>
      </c>
      <c r="BC38" s="12">
        <f t="shared" si="0"/>
        <v>0</v>
      </c>
      <c r="BD38" s="10" t="s">
        <v>137</v>
      </c>
      <c r="BE38" s="11">
        <v>12210</v>
      </c>
      <c r="BF38" s="41" t="s">
        <v>144</v>
      </c>
      <c r="BG38" s="42" t="s">
        <v>142</v>
      </c>
    </row>
    <row r="39" spans="1:59" ht="15" customHeight="1" thickBot="1" x14ac:dyDescent="0.2">
      <c r="A39" s="23"/>
      <c r="B39" s="23"/>
      <c r="C39" s="23"/>
      <c r="D39" s="23"/>
      <c r="E39" s="23"/>
      <c r="F39" s="23"/>
      <c r="G39" s="23"/>
      <c r="H39" s="23"/>
      <c r="I39" s="23"/>
      <c r="J39" s="23"/>
      <c r="K39" s="23"/>
      <c r="L39" s="23"/>
      <c r="M39" s="56"/>
      <c r="N39" s="56"/>
      <c r="O39" s="56"/>
      <c r="P39" s="56"/>
      <c r="Q39" s="56"/>
      <c r="R39" s="57"/>
      <c r="S39" s="23"/>
      <c r="T39" s="35"/>
      <c r="U39" s="35"/>
      <c r="V39" s="35"/>
      <c r="W39" s="35"/>
      <c r="X39" s="35"/>
      <c r="Y39" s="35"/>
      <c r="Z39" s="35"/>
      <c r="AA39" s="35"/>
      <c r="AB39" s="35"/>
      <c r="AC39" s="35"/>
      <c r="AD39" s="35"/>
      <c r="AE39" s="35"/>
      <c r="AF39" s="91"/>
      <c r="AG39" s="92"/>
      <c r="AH39" s="92"/>
      <c r="AI39" s="92"/>
      <c r="AJ39" s="92"/>
      <c r="AK39" s="92"/>
      <c r="AL39" s="94"/>
      <c r="AM39" s="95"/>
      <c r="BB39" s="10" t="s">
        <v>132</v>
      </c>
      <c r="BC39" s="12">
        <f t="shared" si="0"/>
        <v>0</v>
      </c>
      <c r="BD39" s="10" t="s">
        <v>137</v>
      </c>
      <c r="BE39" s="11">
        <v>11550</v>
      </c>
      <c r="BF39" s="41" t="s">
        <v>139</v>
      </c>
      <c r="BG39" s="42" t="s">
        <v>142</v>
      </c>
    </row>
    <row r="40" spans="1:59" ht="15" customHeight="1" thickTop="1" x14ac:dyDescent="0.15">
      <c r="A40" s="50"/>
      <c r="B40" s="50"/>
      <c r="C40" s="50"/>
      <c r="D40" s="50"/>
      <c r="E40" s="50"/>
      <c r="F40" s="50"/>
      <c r="G40" s="50"/>
      <c r="H40" s="50"/>
      <c r="I40" s="50"/>
      <c r="J40" s="50"/>
      <c r="K40" s="50"/>
      <c r="L40" s="50"/>
      <c r="M40" s="46"/>
      <c r="N40" s="46"/>
      <c r="O40" s="46"/>
      <c r="P40" s="46"/>
      <c r="Q40" s="46"/>
      <c r="R40" s="43"/>
      <c r="S40" s="45"/>
      <c r="AB40" s="45"/>
      <c r="AC40" s="50"/>
      <c r="AD40" s="50"/>
      <c r="AE40" s="50"/>
      <c r="AF40" s="51"/>
      <c r="AG40" s="51"/>
      <c r="AH40" s="51"/>
      <c r="AI40" s="51"/>
      <c r="AJ40" s="51"/>
      <c r="AK40" s="51"/>
      <c r="AL40" s="51"/>
      <c r="AM40" s="51"/>
      <c r="BB40" s="10" t="s">
        <v>133</v>
      </c>
      <c r="BC40" s="12">
        <f t="shared" si="0"/>
        <v>0</v>
      </c>
      <c r="BD40" s="10" t="s">
        <v>137</v>
      </c>
      <c r="BE40" s="11">
        <v>12210</v>
      </c>
      <c r="BF40" s="12">
        <v>33</v>
      </c>
      <c r="BG40" s="13">
        <v>10.27</v>
      </c>
    </row>
    <row r="41" spans="1:59" ht="15" customHeight="1" x14ac:dyDescent="0.15">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7"/>
      <c r="AC41" s="47"/>
      <c r="AD41" s="47"/>
      <c r="AE41" s="47"/>
      <c r="AF41" s="49"/>
      <c r="AG41" s="45"/>
      <c r="AH41" s="45"/>
      <c r="AI41" s="45"/>
      <c r="AJ41" s="45"/>
      <c r="AK41" s="45"/>
      <c r="AL41" s="45"/>
      <c r="AM41" s="45"/>
      <c r="BB41" s="10" t="s">
        <v>134</v>
      </c>
      <c r="BC41" s="12">
        <f t="shared" si="0"/>
        <v>0</v>
      </c>
      <c r="BD41" s="10" t="s">
        <v>137</v>
      </c>
      <c r="BE41" s="11">
        <v>11550</v>
      </c>
      <c r="BF41" s="12">
        <v>33</v>
      </c>
      <c r="BG41" s="13">
        <v>10.27</v>
      </c>
    </row>
    <row r="42" spans="1:59" ht="15" customHeight="1" x14ac:dyDescent="0.15">
      <c r="A42" s="45"/>
      <c r="B42" s="45"/>
      <c r="C42" s="45"/>
      <c r="D42" s="45"/>
      <c r="E42" s="45"/>
      <c r="F42" s="45"/>
      <c r="G42" s="45"/>
      <c r="H42" s="45"/>
      <c r="I42" s="45"/>
      <c r="J42" s="45"/>
      <c r="K42" s="45"/>
      <c r="L42" s="45"/>
      <c r="M42" s="46"/>
      <c r="N42" s="46"/>
      <c r="O42" s="46"/>
      <c r="P42" s="46"/>
      <c r="Q42" s="46"/>
      <c r="R42" s="43"/>
      <c r="S42" s="45"/>
      <c r="T42" s="48"/>
      <c r="U42" s="48"/>
      <c r="V42" s="48"/>
      <c r="W42" s="48"/>
      <c r="X42" s="48"/>
      <c r="Y42" s="48"/>
      <c r="Z42" s="48"/>
      <c r="AA42" s="48"/>
      <c r="AB42" s="47"/>
      <c r="AC42" s="47"/>
      <c r="AD42" s="47"/>
      <c r="AE42" s="47"/>
      <c r="AF42" s="45"/>
      <c r="AG42" s="45"/>
      <c r="AH42" s="45"/>
      <c r="AI42" s="45"/>
      <c r="AJ42" s="45"/>
      <c r="AK42" s="45"/>
      <c r="AL42" s="45"/>
      <c r="AM42" s="45"/>
      <c r="BB42" s="10" t="s">
        <v>18</v>
      </c>
      <c r="BC42" s="12">
        <f t="shared" si="0"/>
        <v>0</v>
      </c>
      <c r="BD42" s="10" t="s">
        <v>137</v>
      </c>
      <c r="BE42" s="11">
        <v>12210</v>
      </c>
      <c r="BF42" s="41" t="s">
        <v>145</v>
      </c>
      <c r="BG42" s="42" t="s">
        <v>146</v>
      </c>
    </row>
    <row r="43" spans="1:59" ht="15" customHeight="1" x14ac:dyDescent="0.15">
      <c r="A43" s="36"/>
      <c r="B43" s="36"/>
      <c r="C43" s="36"/>
      <c r="D43" s="36"/>
      <c r="E43" s="36"/>
      <c r="F43" s="36"/>
      <c r="G43" s="36"/>
      <c r="H43" s="36"/>
      <c r="I43" s="36"/>
      <c r="J43" s="36"/>
      <c r="K43" s="36"/>
      <c r="L43" s="36"/>
      <c r="M43" s="36"/>
      <c r="N43" s="36"/>
      <c r="O43" s="36"/>
      <c r="P43" s="36"/>
      <c r="Q43" s="36"/>
      <c r="R43" s="36"/>
      <c r="BB43" s="10" t="s">
        <v>147</v>
      </c>
      <c r="BC43" s="12">
        <f t="shared" si="0"/>
        <v>0</v>
      </c>
      <c r="BD43" s="10" t="s">
        <v>137</v>
      </c>
      <c r="BE43" s="11">
        <v>11550</v>
      </c>
      <c r="BF43" s="41" t="s">
        <v>142</v>
      </c>
      <c r="BG43" s="42" t="s">
        <v>146</v>
      </c>
    </row>
  </sheetData>
  <sheetProtection formatCells="0" autoFilter="0"/>
  <mergeCells count="104">
    <mergeCell ref="M23:AM23"/>
    <mergeCell ref="A28:E28"/>
    <mergeCell ref="F28:K28"/>
    <mergeCell ref="L28:Q28"/>
    <mergeCell ref="R28:W28"/>
    <mergeCell ref="A29:E29"/>
    <mergeCell ref="F29:J29"/>
    <mergeCell ref="L29:P29"/>
    <mergeCell ref="R29:V29"/>
    <mergeCell ref="A23:G23"/>
    <mergeCell ref="A24:G24"/>
    <mergeCell ref="A25:G25"/>
    <mergeCell ref="A18:G18"/>
    <mergeCell ref="A19:G19"/>
    <mergeCell ref="AD12:AH12"/>
    <mergeCell ref="AD13:AH13"/>
    <mergeCell ref="AD14:AH14"/>
    <mergeCell ref="H24:L24"/>
    <mergeCell ref="M24:AM24"/>
    <mergeCell ref="M25:AM25"/>
    <mergeCell ref="M17:AM17"/>
    <mergeCell ref="M18:AM18"/>
    <mergeCell ref="M19:AM19"/>
    <mergeCell ref="H25:L25"/>
    <mergeCell ref="H20:L20"/>
    <mergeCell ref="H21:L21"/>
    <mergeCell ref="H23:L23"/>
    <mergeCell ref="H22:L22"/>
    <mergeCell ref="M20:AM20"/>
    <mergeCell ref="M21:AM21"/>
    <mergeCell ref="M22:AM22"/>
    <mergeCell ref="H17:L17"/>
    <mergeCell ref="H18:L18"/>
    <mergeCell ref="H15:L15"/>
    <mergeCell ref="AI13:AK13"/>
    <mergeCell ref="H19:L19"/>
    <mergeCell ref="H10:Q10"/>
    <mergeCell ref="H9:Y9"/>
    <mergeCell ref="A15:G15"/>
    <mergeCell ref="M16:AM16"/>
    <mergeCell ref="M15:AM15"/>
    <mergeCell ref="H16:L16"/>
    <mergeCell ref="V13:Z14"/>
    <mergeCell ref="A16:G16"/>
    <mergeCell ref="A17:G17"/>
    <mergeCell ref="O12:U12"/>
    <mergeCell ref="O13:S14"/>
    <mergeCell ref="T13:U14"/>
    <mergeCell ref="A3:AM3"/>
    <mergeCell ref="A5:AM5"/>
    <mergeCell ref="O7:S7"/>
    <mergeCell ref="A8:C9"/>
    <mergeCell ref="Z8:AB9"/>
    <mergeCell ref="H7:N7"/>
    <mergeCell ref="T7:AM7"/>
    <mergeCell ref="A7:G7"/>
    <mergeCell ref="AC9:AG9"/>
    <mergeCell ref="AC8:AG8"/>
    <mergeCell ref="D9:G9"/>
    <mergeCell ref="D8:G8"/>
    <mergeCell ref="AH8:AM8"/>
    <mergeCell ref="AH9:AM9"/>
    <mergeCell ref="H8:Y8"/>
    <mergeCell ref="M36:R36"/>
    <mergeCell ref="M37:Q37"/>
    <mergeCell ref="AF38:AK39"/>
    <mergeCell ref="AL38:AM39"/>
    <mergeCell ref="AF37:AM37"/>
    <mergeCell ref="A36:L37"/>
    <mergeCell ref="AP10:AU10"/>
    <mergeCell ref="AL12:AM12"/>
    <mergeCell ref="Z10:AB10"/>
    <mergeCell ref="AI12:AK12"/>
    <mergeCell ref="AC12:AC14"/>
    <mergeCell ref="AA13:AB14"/>
    <mergeCell ref="AL13:AM13"/>
    <mergeCell ref="AI14:AK14"/>
    <mergeCell ref="AL14:AM14"/>
    <mergeCell ref="V12:AB12"/>
    <mergeCell ref="AC10:AK10"/>
    <mergeCell ref="AL10:AM10"/>
    <mergeCell ref="X10:Y10"/>
    <mergeCell ref="R10:W10"/>
    <mergeCell ref="A20:G20"/>
    <mergeCell ref="A21:G21"/>
    <mergeCell ref="A22:G22"/>
    <mergeCell ref="A10:G10"/>
    <mergeCell ref="R30:V30"/>
    <mergeCell ref="L30:P30"/>
    <mergeCell ref="F30:J30"/>
    <mergeCell ref="A30:E30"/>
    <mergeCell ref="A34:E35"/>
    <mergeCell ref="F34:L35"/>
    <mergeCell ref="M34:R34"/>
    <mergeCell ref="S34:AA34"/>
    <mergeCell ref="AB34:AE34"/>
    <mergeCell ref="M35:Q35"/>
    <mergeCell ref="S35:Y35"/>
    <mergeCell ref="Z35:AA35"/>
    <mergeCell ref="R32:V32"/>
    <mergeCell ref="A31:E31"/>
    <mergeCell ref="F31:J31"/>
    <mergeCell ref="R31:V31"/>
    <mergeCell ref="AB35:AE35"/>
  </mergeCells>
  <phoneticPr fontId="4"/>
  <conditionalFormatting sqref="H25:L25">
    <cfRule type="cellIs" dxfId="3" priority="3" operator="notEqual">
      <formula>$F$31</formula>
    </cfRule>
  </conditionalFormatting>
  <conditionalFormatting sqref="F31:J31">
    <cfRule type="cellIs" dxfId="2" priority="1" operator="notEqual">
      <formula>$H$25</formula>
    </cfRule>
  </conditionalFormatting>
  <dataValidations count="2">
    <dataValidation imeMode="halfAlpha" allowBlank="1" showInputMessage="1" showErrorMessage="1" sqref="X10:Y10 J12:N14 H7:N7 D9:G9 AC9:AG9"/>
    <dataValidation type="list" allowBlank="1" showInputMessage="1" showErrorMessage="1" sqref="H10:Q10">
      <formula1>$BB$5:$BB$43</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BG43"/>
  <sheetViews>
    <sheetView view="pageBreakPreview" zoomScale="130" zoomScaleNormal="160" zoomScaleSheetLayoutView="130" workbookViewId="0">
      <selection activeCell="S35" sqref="S35:Y35"/>
    </sheetView>
  </sheetViews>
  <sheetFormatPr defaultColWidth="2.25" defaultRowHeight="13.5" x14ac:dyDescent="0.15"/>
  <cols>
    <col min="1" max="1" width="2.25" style="4" customWidth="1"/>
    <col min="2" max="7" width="2.25" style="4"/>
    <col min="8" max="19" width="2.5" style="4" bestFit="1" customWidth="1"/>
    <col min="20" max="40" width="2.25" style="4"/>
    <col min="41" max="47" width="2.25" style="4" hidden="1" customWidth="1"/>
    <col min="48" max="51" width="2.25" style="4"/>
    <col min="52" max="52" width="2.25" style="4" customWidth="1"/>
    <col min="53" max="53" width="2.25" style="4"/>
    <col min="54" max="54" width="49.125" style="4" hidden="1" customWidth="1"/>
    <col min="55" max="55" width="13.75" style="4" hidden="1" customWidth="1"/>
    <col min="56" max="59" width="8.125" style="4" hidden="1" customWidth="1"/>
    <col min="60" max="62" width="8.125" style="4" customWidth="1"/>
    <col min="63" max="16384" width="2.25" style="4"/>
  </cols>
  <sheetData>
    <row r="1" spans="1:59" x14ac:dyDescent="0.15">
      <c r="A1" s="4" t="s">
        <v>110</v>
      </c>
    </row>
    <row r="2" spans="1:59" ht="3" customHeight="1" x14ac:dyDescent="0.15"/>
    <row r="3" spans="1:59" x14ac:dyDescent="0.15">
      <c r="A3" s="133" t="s">
        <v>126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5"/>
      <c r="BB3" s="5"/>
      <c r="BC3" s="6" t="s">
        <v>32</v>
      </c>
      <c r="BD3" s="5"/>
      <c r="BE3" s="5"/>
      <c r="BF3" s="6"/>
      <c r="BG3" s="5"/>
    </row>
    <row r="4" spans="1:59" ht="4.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BB4" s="5"/>
      <c r="BC4" s="6" t="s">
        <v>33</v>
      </c>
      <c r="BD4" s="6"/>
      <c r="BE4" s="6" t="s">
        <v>34</v>
      </c>
      <c r="BF4" s="8" t="s">
        <v>109</v>
      </c>
      <c r="BG4" s="9" t="s">
        <v>148</v>
      </c>
    </row>
    <row r="5" spans="1:59" x14ac:dyDescent="0.15">
      <c r="A5" s="136" t="s">
        <v>35</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8"/>
      <c r="BB5" s="10" t="s">
        <v>11</v>
      </c>
      <c r="BC5" s="11">
        <v>294360</v>
      </c>
      <c r="BD5" s="10" t="s">
        <v>135</v>
      </c>
      <c r="BE5" s="10"/>
      <c r="BF5" s="12">
        <v>15</v>
      </c>
      <c r="BG5" s="13">
        <v>10.27</v>
      </c>
    </row>
    <row r="6" spans="1:59" ht="4.5"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BB6" s="10" t="s">
        <v>12</v>
      </c>
      <c r="BC6" s="11">
        <v>375210</v>
      </c>
      <c r="BD6" s="10" t="s">
        <v>135</v>
      </c>
      <c r="BE6" s="10"/>
      <c r="BF6" s="12">
        <v>15</v>
      </c>
      <c r="BG6" s="13">
        <v>10.27</v>
      </c>
    </row>
    <row r="7" spans="1:59" ht="17.25" customHeight="1" x14ac:dyDescent="0.15">
      <c r="A7" s="70" t="s">
        <v>20</v>
      </c>
      <c r="B7" s="71"/>
      <c r="C7" s="71"/>
      <c r="D7" s="71"/>
      <c r="E7" s="71"/>
      <c r="F7" s="71"/>
      <c r="G7" s="72"/>
      <c r="H7" s="209"/>
      <c r="I7" s="210"/>
      <c r="J7" s="210"/>
      <c r="K7" s="210"/>
      <c r="L7" s="210"/>
      <c r="M7" s="210"/>
      <c r="N7" s="211"/>
      <c r="O7" s="70" t="s">
        <v>36</v>
      </c>
      <c r="P7" s="71"/>
      <c r="Q7" s="71"/>
      <c r="R7" s="71"/>
      <c r="S7" s="72"/>
      <c r="T7" s="212"/>
      <c r="U7" s="213"/>
      <c r="V7" s="213"/>
      <c r="W7" s="213"/>
      <c r="X7" s="213"/>
      <c r="Y7" s="213"/>
      <c r="Z7" s="213"/>
      <c r="AA7" s="213"/>
      <c r="AB7" s="213"/>
      <c r="AC7" s="213"/>
      <c r="AD7" s="213"/>
      <c r="AE7" s="213"/>
      <c r="AF7" s="213"/>
      <c r="AG7" s="213"/>
      <c r="AH7" s="213"/>
      <c r="AI7" s="213"/>
      <c r="AJ7" s="213"/>
      <c r="AK7" s="213"/>
      <c r="AL7" s="213"/>
      <c r="AM7" s="214"/>
      <c r="BB7" s="10" t="s">
        <v>13</v>
      </c>
      <c r="BC7" s="11">
        <v>488400</v>
      </c>
      <c r="BD7" s="10" t="s">
        <v>135</v>
      </c>
      <c r="BE7" s="10"/>
      <c r="BF7" s="12">
        <v>15</v>
      </c>
      <c r="BG7" s="13">
        <v>10.27</v>
      </c>
    </row>
    <row r="8" spans="1:59" x14ac:dyDescent="0.15">
      <c r="A8" s="139" t="s">
        <v>37</v>
      </c>
      <c r="B8" s="140"/>
      <c r="C8" s="141"/>
      <c r="D8" s="70" t="s">
        <v>103</v>
      </c>
      <c r="E8" s="71"/>
      <c r="F8" s="71"/>
      <c r="G8" s="72"/>
      <c r="H8" s="70" t="s">
        <v>128</v>
      </c>
      <c r="I8" s="71"/>
      <c r="J8" s="71"/>
      <c r="K8" s="71"/>
      <c r="L8" s="71"/>
      <c r="M8" s="71"/>
      <c r="N8" s="71"/>
      <c r="O8" s="71"/>
      <c r="P8" s="71"/>
      <c r="Q8" s="71"/>
      <c r="R8" s="71"/>
      <c r="S8" s="71"/>
      <c r="T8" s="71"/>
      <c r="U8" s="71"/>
      <c r="V8" s="71"/>
      <c r="W8" s="71"/>
      <c r="X8" s="71"/>
      <c r="Y8" s="72"/>
      <c r="Z8" s="139" t="s">
        <v>38</v>
      </c>
      <c r="AA8" s="140"/>
      <c r="AB8" s="141"/>
      <c r="AC8" s="70" t="s">
        <v>0</v>
      </c>
      <c r="AD8" s="71"/>
      <c r="AE8" s="71"/>
      <c r="AF8" s="71"/>
      <c r="AG8" s="71"/>
      <c r="AH8" s="129" t="s">
        <v>40</v>
      </c>
      <c r="AI8" s="109"/>
      <c r="AJ8" s="109"/>
      <c r="AK8" s="109"/>
      <c r="AL8" s="109"/>
      <c r="AM8" s="110"/>
      <c r="BB8" s="15" t="s">
        <v>19</v>
      </c>
      <c r="BC8" s="11">
        <v>126720</v>
      </c>
      <c r="BD8" s="10" t="s">
        <v>135</v>
      </c>
      <c r="BE8" s="10"/>
      <c r="BF8" s="12">
        <v>78</v>
      </c>
      <c r="BG8" s="13">
        <v>10.27</v>
      </c>
    </row>
    <row r="9" spans="1:59" ht="17.25" customHeight="1" x14ac:dyDescent="0.15">
      <c r="A9" s="86"/>
      <c r="B9" s="83"/>
      <c r="C9" s="84"/>
      <c r="D9" s="215" t="s">
        <v>125</v>
      </c>
      <c r="E9" s="216"/>
      <c r="F9" s="216"/>
      <c r="G9" s="217"/>
      <c r="H9" s="218"/>
      <c r="I9" s="219"/>
      <c r="J9" s="219"/>
      <c r="K9" s="219"/>
      <c r="L9" s="219"/>
      <c r="M9" s="219"/>
      <c r="N9" s="219"/>
      <c r="O9" s="219"/>
      <c r="P9" s="219"/>
      <c r="Q9" s="219"/>
      <c r="R9" s="219"/>
      <c r="S9" s="219"/>
      <c r="T9" s="219"/>
      <c r="U9" s="219"/>
      <c r="V9" s="219"/>
      <c r="W9" s="219"/>
      <c r="X9" s="219"/>
      <c r="Y9" s="220"/>
      <c r="Z9" s="86"/>
      <c r="AA9" s="83"/>
      <c r="AB9" s="84"/>
      <c r="AC9" s="221"/>
      <c r="AD9" s="222"/>
      <c r="AE9" s="222"/>
      <c r="AF9" s="222"/>
      <c r="AG9" s="223"/>
      <c r="AH9" s="154"/>
      <c r="AI9" s="155"/>
      <c r="AJ9" s="155"/>
      <c r="AK9" s="155"/>
      <c r="AL9" s="155"/>
      <c r="AM9" s="156"/>
      <c r="BB9" s="10" t="s">
        <v>1</v>
      </c>
      <c r="BC9" s="11">
        <v>123750</v>
      </c>
      <c r="BD9" s="10" t="s">
        <v>135</v>
      </c>
      <c r="BE9" s="10"/>
      <c r="BF9" s="12">
        <v>72</v>
      </c>
      <c r="BG9" s="13">
        <v>10.33</v>
      </c>
    </row>
    <row r="10" spans="1:59" s="16" customFormat="1" ht="20.25" customHeight="1" x14ac:dyDescent="0.15">
      <c r="A10" s="70" t="s">
        <v>108</v>
      </c>
      <c r="B10" s="71"/>
      <c r="C10" s="71"/>
      <c r="D10" s="71"/>
      <c r="E10" s="71"/>
      <c r="F10" s="71"/>
      <c r="G10" s="71"/>
      <c r="H10" s="157"/>
      <c r="I10" s="158"/>
      <c r="J10" s="158"/>
      <c r="K10" s="158"/>
      <c r="L10" s="158"/>
      <c r="M10" s="158"/>
      <c r="N10" s="158"/>
      <c r="O10" s="158"/>
      <c r="P10" s="158"/>
      <c r="Q10" s="159"/>
      <c r="R10" s="129" t="s">
        <v>109</v>
      </c>
      <c r="S10" s="109"/>
      <c r="T10" s="109"/>
      <c r="U10" s="109"/>
      <c r="V10" s="109"/>
      <c r="W10" s="110"/>
      <c r="X10" s="127" t="str">
        <f>IFERROR(VLOOKUP(H10,BB5:BG43,5,FALSE),"")</f>
        <v/>
      </c>
      <c r="Y10" s="128"/>
      <c r="Z10" s="108" t="s">
        <v>31</v>
      </c>
      <c r="AA10" s="109"/>
      <c r="AB10" s="110"/>
      <c r="AC10" s="123"/>
      <c r="AD10" s="124"/>
      <c r="AE10" s="124"/>
      <c r="AF10" s="124"/>
      <c r="AG10" s="124"/>
      <c r="AH10" s="124"/>
      <c r="AI10" s="124"/>
      <c r="AJ10" s="124"/>
      <c r="AK10" s="124"/>
      <c r="AL10" s="125" t="s">
        <v>127</v>
      </c>
      <c r="AM10" s="126"/>
      <c r="AP10" s="105"/>
      <c r="AQ10" s="105"/>
      <c r="AR10" s="105"/>
      <c r="AS10" s="105"/>
      <c r="AT10" s="105"/>
      <c r="AU10" s="105"/>
      <c r="BB10" s="10" t="s">
        <v>136</v>
      </c>
      <c r="BC10" s="11">
        <v>309870</v>
      </c>
      <c r="BD10" s="10" t="s">
        <v>135</v>
      </c>
      <c r="BE10" s="10"/>
      <c r="BF10" s="12">
        <v>16</v>
      </c>
      <c r="BG10" s="13">
        <v>10.33</v>
      </c>
    </row>
    <row r="11" spans="1:59" s="16" customFormat="1" ht="10.5" customHeight="1" thickBot="1" x14ac:dyDescent="0.2">
      <c r="A11" s="17"/>
      <c r="B11" s="17"/>
      <c r="C11" s="17"/>
      <c r="D11" s="17"/>
      <c r="E11" s="17"/>
      <c r="F11" s="17"/>
      <c r="G11" s="17"/>
      <c r="H11" s="17"/>
      <c r="I11" s="18"/>
      <c r="J11" s="17"/>
      <c r="K11" s="19"/>
      <c r="L11" s="20"/>
      <c r="M11" s="20"/>
      <c r="N11" s="20"/>
      <c r="O11" s="20"/>
      <c r="P11" s="20"/>
      <c r="Q11" s="20"/>
      <c r="R11" s="20"/>
      <c r="S11" s="20"/>
      <c r="T11" s="20"/>
      <c r="U11" s="20"/>
      <c r="V11" s="20"/>
      <c r="W11" s="20"/>
      <c r="X11" s="21"/>
      <c r="Y11" s="21"/>
      <c r="Z11" s="21"/>
      <c r="AA11" s="21"/>
      <c r="AB11" s="21"/>
      <c r="AC11" s="14"/>
      <c r="AD11" s="21"/>
      <c r="AE11" s="20"/>
      <c r="AF11" s="20"/>
      <c r="AG11" s="20"/>
      <c r="AH11" s="20"/>
      <c r="AI11" s="20"/>
      <c r="AJ11" s="20"/>
      <c r="AK11" s="20"/>
      <c r="AL11" s="20"/>
      <c r="AM11" s="20"/>
      <c r="BB11" s="10" t="s">
        <v>112</v>
      </c>
      <c r="BC11" s="11">
        <v>389730</v>
      </c>
      <c r="BD11" s="10" t="s">
        <v>135</v>
      </c>
      <c r="BE11" s="10"/>
      <c r="BF11" s="12">
        <v>16</v>
      </c>
      <c r="BG11" s="13">
        <v>10.33</v>
      </c>
    </row>
    <row r="12" spans="1:59" ht="19.5" customHeight="1" thickBot="1" x14ac:dyDescent="0.2">
      <c r="A12" s="22"/>
      <c r="B12" s="17"/>
      <c r="C12" s="23"/>
      <c r="D12" s="17"/>
      <c r="E12" s="24"/>
      <c r="F12" s="17"/>
      <c r="G12" s="17"/>
      <c r="H12" s="17"/>
      <c r="I12" s="17"/>
      <c r="J12" s="25"/>
      <c r="K12" s="25"/>
      <c r="L12" s="25"/>
      <c r="M12" s="25"/>
      <c r="N12" s="25"/>
      <c r="O12" s="122" t="s">
        <v>149</v>
      </c>
      <c r="P12" s="122"/>
      <c r="Q12" s="122"/>
      <c r="R12" s="122"/>
      <c r="S12" s="122"/>
      <c r="T12" s="122"/>
      <c r="U12" s="122"/>
      <c r="V12" s="122" t="s">
        <v>79</v>
      </c>
      <c r="W12" s="122"/>
      <c r="X12" s="122"/>
      <c r="Y12" s="122"/>
      <c r="Z12" s="122"/>
      <c r="AA12" s="122"/>
      <c r="AB12" s="122"/>
      <c r="AC12" s="113" t="s">
        <v>78</v>
      </c>
      <c r="AD12" s="172" t="s">
        <v>124</v>
      </c>
      <c r="AE12" s="173"/>
      <c r="AF12" s="173"/>
      <c r="AG12" s="173"/>
      <c r="AH12" s="174"/>
      <c r="AI12" s="111">
        <f>MIN(V13,ROUNDDOWN($O$13,-1))</f>
        <v>0</v>
      </c>
      <c r="AJ12" s="112"/>
      <c r="AK12" s="112"/>
      <c r="AL12" s="106" t="s">
        <v>111</v>
      </c>
      <c r="AM12" s="107"/>
      <c r="BB12" s="10" t="s">
        <v>113</v>
      </c>
      <c r="BC12" s="11">
        <v>622050</v>
      </c>
      <c r="BD12" s="10" t="s">
        <v>135</v>
      </c>
      <c r="BE12" s="10"/>
      <c r="BF12" s="12">
        <v>16</v>
      </c>
      <c r="BG12" s="13">
        <v>10.33</v>
      </c>
    </row>
    <row r="13" spans="1:59" x14ac:dyDescent="0.15">
      <c r="A13" s="22"/>
      <c r="B13" s="17"/>
      <c r="C13" s="23"/>
      <c r="D13" s="17"/>
      <c r="E13" s="24"/>
      <c r="F13" s="17"/>
      <c r="G13" s="17"/>
      <c r="H13" s="17"/>
      <c r="I13" s="17"/>
      <c r="J13" s="25"/>
      <c r="K13" s="25"/>
      <c r="L13" s="25"/>
      <c r="M13" s="25"/>
      <c r="N13" s="25"/>
      <c r="O13" s="167"/>
      <c r="P13" s="167"/>
      <c r="Q13" s="167"/>
      <c r="R13" s="167"/>
      <c r="S13" s="168"/>
      <c r="T13" s="114" t="s">
        <v>111</v>
      </c>
      <c r="U13" s="115"/>
      <c r="V13" s="167" t="str">
        <f>IFERROR(VLOOKUP(H10,BB5:BG43,2,FALSE),"")</f>
        <v/>
      </c>
      <c r="W13" s="167"/>
      <c r="X13" s="167"/>
      <c r="Y13" s="167"/>
      <c r="Z13" s="168"/>
      <c r="AA13" s="114" t="s">
        <v>111</v>
      </c>
      <c r="AB13" s="115"/>
      <c r="AC13" s="113"/>
      <c r="AD13" s="175" t="s">
        <v>24</v>
      </c>
      <c r="AE13" s="176"/>
      <c r="AF13" s="176"/>
      <c r="AG13" s="176"/>
      <c r="AH13" s="177"/>
      <c r="AI13" s="196">
        <v>0</v>
      </c>
      <c r="AJ13" s="197"/>
      <c r="AK13" s="197"/>
      <c r="AL13" s="116" t="s">
        <v>111</v>
      </c>
      <c r="AM13" s="117"/>
      <c r="BB13" s="10" t="s">
        <v>114</v>
      </c>
      <c r="BC13" s="11">
        <v>176220</v>
      </c>
      <c r="BD13" s="10" t="s">
        <v>135</v>
      </c>
      <c r="BE13" s="10"/>
      <c r="BF13" s="12">
        <v>11</v>
      </c>
      <c r="BG13" s="13">
        <v>10.42</v>
      </c>
    </row>
    <row r="14" spans="1:59" ht="15" customHeight="1" x14ac:dyDescent="0.15">
      <c r="A14" s="23"/>
      <c r="B14" s="17"/>
      <c r="C14" s="23"/>
      <c r="D14" s="17"/>
      <c r="E14" s="24"/>
      <c r="F14" s="17"/>
      <c r="G14" s="17"/>
      <c r="H14" s="17"/>
      <c r="I14" s="17"/>
      <c r="J14" s="25"/>
      <c r="K14" s="25"/>
      <c r="L14" s="25"/>
      <c r="M14" s="25"/>
      <c r="N14" s="25"/>
      <c r="O14" s="167"/>
      <c r="P14" s="167"/>
      <c r="Q14" s="167"/>
      <c r="R14" s="167"/>
      <c r="S14" s="168"/>
      <c r="T14" s="114"/>
      <c r="U14" s="115"/>
      <c r="V14" s="167"/>
      <c r="W14" s="167"/>
      <c r="X14" s="167"/>
      <c r="Y14" s="167"/>
      <c r="Z14" s="168"/>
      <c r="AA14" s="114"/>
      <c r="AB14" s="115"/>
      <c r="AC14" s="113"/>
      <c r="AD14" s="178" t="s">
        <v>25</v>
      </c>
      <c r="AE14" s="179"/>
      <c r="AF14" s="179"/>
      <c r="AG14" s="179"/>
      <c r="AH14" s="180"/>
      <c r="AI14" s="118">
        <f>SUM(AI12:AK13)</f>
        <v>0</v>
      </c>
      <c r="AJ14" s="119"/>
      <c r="AK14" s="119"/>
      <c r="AL14" s="120" t="s">
        <v>111</v>
      </c>
      <c r="AM14" s="121"/>
      <c r="BB14" s="10" t="s">
        <v>115</v>
      </c>
      <c r="BC14" s="11">
        <v>186120</v>
      </c>
      <c r="BD14" s="10" t="s">
        <v>135</v>
      </c>
      <c r="BE14" s="10"/>
      <c r="BF14" s="12">
        <v>12</v>
      </c>
      <c r="BG14" s="13">
        <v>10.42</v>
      </c>
    </row>
    <row r="15" spans="1:59" ht="15" customHeight="1" x14ac:dyDescent="0.15">
      <c r="A15" s="70" t="s">
        <v>67</v>
      </c>
      <c r="B15" s="71"/>
      <c r="C15" s="71"/>
      <c r="D15" s="71"/>
      <c r="E15" s="71"/>
      <c r="F15" s="71"/>
      <c r="G15" s="72"/>
      <c r="H15" s="71" t="s">
        <v>68</v>
      </c>
      <c r="I15" s="71"/>
      <c r="J15" s="71"/>
      <c r="K15" s="71"/>
      <c r="L15" s="71"/>
      <c r="M15" s="70" t="s">
        <v>10</v>
      </c>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2"/>
      <c r="BB15" s="10" t="s">
        <v>116</v>
      </c>
      <c r="BC15" s="11">
        <v>170940</v>
      </c>
      <c r="BD15" s="10" t="s">
        <v>135</v>
      </c>
      <c r="BE15" s="10"/>
      <c r="BF15" s="12">
        <v>13</v>
      </c>
      <c r="BG15" s="13">
        <v>10.42</v>
      </c>
    </row>
    <row r="16" spans="1:59" ht="15" customHeight="1" x14ac:dyDescent="0.15">
      <c r="A16" s="169" t="s">
        <v>69</v>
      </c>
      <c r="B16" s="170"/>
      <c r="C16" s="170"/>
      <c r="D16" s="170"/>
      <c r="E16" s="170"/>
      <c r="F16" s="170"/>
      <c r="G16" s="171"/>
      <c r="H16" s="205"/>
      <c r="I16" s="205"/>
      <c r="J16" s="205"/>
      <c r="K16" s="205"/>
      <c r="L16" s="205"/>
      <c r="M16" s="206"/>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8"/>
      <c r="BB16" s="10" t="s">
        <v>117</v>
      </c>
      <c r="BC16" s="11">
        <v>74910</v>
      </c>
      <c r="BD16" s="10" t="s">
        <v>135</v>
      </c>
      <c r="BE16" s="10"/>
      <c r="BF16" s="12">
        <v>14</v>
      </c>
      <c r="BG16" s="13">
        <v>10.33</v>
      </c>
    </row>
    <row r="17" spans="1:59" ht="15" customHeight="1" x14ac:dyDescent="0.15">
      <c r="A17" s="130" t="s">
        <v>70</v>
      </c>
      <c r="B17" s="131"/>
      <c r="C17" s="131"/>
      <c r="D17" s="131"/>
      <c r="E17" s="131"/>
      <c r="F17" s="131"/>
      <c r="G17" s="132"/>
      <c r="H17" s="194"/>
      <c r="I17" s="194"/>
      <c r="J17" s="194"/>
      <c r="K17" s="194"/>
      <c r="L17" s="194"/>
      <c r="M17" s="188"/>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90"/>
      <c r="BB17" s="10" t="s">
        <v>118</v>
      </c>
      <c r="BC17" s="11">
        <v>167640</v>
      </c>
      <c r="BD17" s="10" t="s">
        <v>135</v>
      </c>
      <c r="BE17" s="10"/>
      <c r="BF17" s="12">
        <v>76</v>
      </c>
      <c r="BG17" s="13">
        <v>10.42</v>
      </c>
    </row>
    <row r="18" spans="1:59" ht="15" customHeight="1" x14ac:dyDescent="0.15">
      <c r="A18" s="130" t="s">
        <v>71</v>
      </c>
      <c r="B18" s="131"/>
      <c r="C18" s="131"/>
      <c r="D18" s="131"/>
      <c r="E18" s="131"/>
      <c r="F18" s="131"/>
      <c r="G18" s="132"/>
      <c r="H18" s="194"/>
      <c r="I18" s="194"/>
      <c r="J18" s="194"/>
      <c r="K18" s="194"/>
      <c r="L18" s="194"/>
      <c r="M18" s="188"/>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90"/>
      <c r="BB18" s="10" t="s">
        <v>119</v>
      </c>
      <c r="BC18" s="11">
        <v>67320</v>
      </c>
      <c r="BD18" s="10" t="s">
        <v>135</v>
      </c>
      <c r="BE18" s="10"/>
      <c r="BF18" s="12">
        <v>71</v>
      </c>
      <c r="BG18" s="13">
        <v>10.42</v>
      </c>
    </row>
    <row r="19" spans="1:59" ht="15" customHeight="1" x14ac:dyDescent="0.15">
      <c r="A19" s="130" t="s">
        <v>72</v>
      </c>
      <c r="B19" s="131"/>
      <c r="C19" s="131"/>
      <c r="D19" s="131"/>
      <c r="E19" s="131"/>
      <c r="F19" s="131"/>
      <c r="G19" s="132"/>
      <c r="H19" s="193"/>
      <c r="I19" s="194"/>
      <c r="J19" s="194"/>
      <c r="K19" s="194"/>
      <c r="L19" s="195"/>
      <c r="M19" s="188"/>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90"/>
      <c r="BB19" s="10" t="s">
        <v>120</v>
      </c>
      <c r="BC19" s="11">
        <v>48840</v>
      </c>
      <c r="BD19" s="10" t="s">
        <v>135</v>
      </c>
      <c r="BE19" s="10"/>
      <c r="BF19" s="12">
        <v>43</v>
      </c>
      <c r="BG19" s="13">
        <v>10.42</v>
      </c>
    </row>
    <row r="20" spans="1:59" ht="15" customHeight="1" x14ac:dyDescent="0.15">
      <c r="A20" s="130" t="s">
        <v>73</v>
      </c>
      <c r="B20" s="131"/>
      <c r="C20" s="131"/>
      <c r="D20" s="131"/>
      <c r="E20" s="131"/>
      <c r="F20" s="131"/>
      <c r="G20" s="132"/>
      <c r="H20" s="193"/>
      <c r="I20" s="194"/>
      <c r="J20" s="194"/>
      <c r="K20" s="194"/>
      <c r="L20" s="195"/>
      <c r="M20" s="188"/>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90"/>
      <c r="BB20" s="10" t="s">
        <v>121</v>
      </c>
      <c r="BC20" s="11">
        <v>48840</v>
      </c>
      <c r="BD20" s="10" t="s">
        <v>135</v>
      </c>
      <c r="BE20" s="10"/>
      <c r="BF20" s="12">
        <v>17</v>
      </c>
      <c r="BG20" s="13">
        <v>10</v>
      </c>
    </row>
    <row r="21" spans="1:59" ht="15" customHeight="1" x14ac:dyDescent="0.15">
      <c r="A21" s="130" t="s">
        <v>74</v>
      </c>
      <c r="B21" s="131"/>
      <c r="C21" s="131"/>
      <c r="D21" s="131"/>
      <c r="E21" s="131"/>
      <c r="F21" s="131"/>
      <c r="G21" s="132"/>
      <c r="H21" s="194"/>
      <c r="I21" s="194"/>
      <c r="J21" s="194"/>
      <c r="K21" s="194"/>
      <c r="L21" s="194"/>
      <c r="M21" s="188"/>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90"/>
      <c r="BB21" s="27" t="s">
        <v>22</v>
      </c>
      <c r="BC21" s="11">
        <v>10890</v>
      </c>
      <c r="BD21" s="10" t="s">
        <v>135</v>
      </c>
      <c r="BE21" s="10"/>
      <c r="BF21" s="12">
        <v>31</v>
      </c>
      <c r="BG21" s="13">
        <v>10</v>
      </c>
    </row>
    <row r="22" spans="1:59" ht="15" customHeight="1" x14ac:dyDescent="0.15">
      <c r="A22" s="130" t="s">
        <v>75</v>
      </c>
      <c r="B22" s="131"/>
      <c r="C22" s="131"/>
      <c r="D22" s="131"/>
      <c r="E22" s="131"/>
      <c r="F22" s="131"/>
      <c r="G22" s="132"/>
      <c r="H22" s="194"/>
      <c r="I22" s="194"/>
      <c r="J22" s="194"/>
      <c r="K22" s="194"/>
      <c r="L22" s="194"/>
      <c r="M22" s="188"/>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90"/>
      <c r="BB22" s="10" t="s">
        <v>2</v>
      </c>
      <c r="BC22" s="11">
        <v>156750</v>
      </c>
      <c r="BD22" s="10" t="s">
        <v>135</v>
      </c>
      <c r="BE22" s="10"/>
      <c r="BF22" s="12">
        <v>73</v>
      </c>
      <c r="BG22" s="13">
        <v>10.33</v>
      </c>
    </row>
    <row r="23" spans="1:59" ht="15" customHeight="1" x14ac:dyDescent="0.15">
      <c r="A23" s="130" t="s">
        <v>76</v>
      </c>
      <c r="B23" s="131"/>
      <c r="C23" s="131"/>
      <c r="D23" s="131"/>
      <c r="E23" s="131"/>
      <c r="F23" s="131"/>
      <c r="G23" s="132"/>
      <c r="H23" s="194"/>
      <c r="I23" s="194"/>
      <c r="J23" s="194"/>
      <c r="K23" s="194"/>
      <c r="L23" s="194"/>
      <c r="M23" s="188"/>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90"/>
      <c r="BB23" s="10" t="s">
        <v>3</v>
      </c>
      <c r="BC23" s="11">
        <v>210540</v>
      </c>
      <c r="BD23" s="10" t="s">
        <v>135</v>
      </c>
      <c r="BE23" s="10"/>
      <c r="BF23" s="12">
        <v>77</v>
      </c>
      <c r="BG23" s="13">
        <v>10.33</v>
      </c>
    </row>
    <row r="24" spans="1:59" ht="15" customHeight="1" x14ac:dyDescent="0.15">
      <c r="A24" s="199" t="s">
        <v>77</v>
      </c>
      <c r="B24" s="200"/>
      <c r="C24" s="200"/>
      <c r="D24" s="200"/>
      <c r="E24" s="200"/>
      <c r="F24" s="200"/>
      <c r="G24" s="201"/>
      <c r="H24" s="181"/>
      <c r="I24" s="181"/>
      <c r="J24" s="181"/>
      <c r="K24" s="181"/>
      <c r="L24" s="181"/>
      <c r="M24" s="182"/>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4"/>
      <c r="BB24" s="10" t="s">
        <v>122</v>
      </c>
      <c r="BC24" s="12">
        <f>BE24*$AC$10</f>
        <v>0</v>
      </c>
      <c r="BD24" s="10" t="s">
        <v>137</v>
      </c>
      <c r="BE24" s="11">
        <v>14520</v>
      </c>
      <c r="BF24" s="12">
        <v>21</v>
      </c>
      <c r="BG24" s="13">
        <v>10.33</v>
      </c>
    </row>
    <row r="25" spans="1:59" ht="15" customHeight="1" x14ac:dyDescent="0.15">
      <c r="A25" s="202" t="s">
        <v>21</v>
      </c>
      <c r="B25" s="203"/>
      <c r="C25" s="203"/>
      <c r="D25" s="203"/>
      <c r="E25" s="203"/>
      <c r="F25" s="203"/>
      <c r="G25" s="204"/>
      <c r="H25" s="191">
        <f>SUM(H16:L24)</f>
        <v>0</v>
      </c>
      <c r="I25" s="191"/>
      <c r="J25" s="191"/>
      <c r="K25" s="191"/>
      <c r="L25" s="192"/>
      <c r="M25" s="185" t="str">
        <f>IF(H25=F31,"","黄色セル同士が等しい値になるようにしてください（同じになったらメッセージは消えます）")</f>
        <v/>
      </c>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7"/>
      <c r="BB25" s="10" t="s">
        <v>123</v>
      </c>
      <c r="BC25" s="12">
        <f t="shared" ref="BC25:BC43" si="0">BE25*$AC$10</f>
        <v>0</v>
      </c>
      <c r="BD25" s="10" t="s">
        <v>137</v>
      </c>
      <c r="BE25" s="11">
        <v>14520</v>
      </c>
      <c r="BF25" s="12">
        <v>22</v>
      </c>
      <c r="BG25" s="13">
        <v>10.27</v>
      </c>
    </row>
    <row r="26" spans="1:59" ht="16.5" customHeight="1" x14ac:dyDescent="0.15">
      <c r="A26" s="28"/>
      <c r="B26" s="28"/>
      <c r="C26" s="28"/>
      <c r="D26" s="28"/>
      <c r="E26" s="29"/>
      <c r="F26" s="29"/>
      <c r="G26" s="29"/>
      <c r="H26" s="29"/>
      <c r="I26" s="29"/>
      <c r="J26" s="30"/>
      <c r="K26" s="30"/>
      <c r="L26" s="30"/>
      <c r="M26" s="30"/>
      <c r="N26" s="30"/>
      <c r="O26" s="31"/>
      <c r="P26" s="31"/>
      <c r="Q26" s="31"/>
      <c r="R26" s="31"/>
      <c r="S26" s="31"/>
      <c r="T26" s="31"/>
      <c r="U26" s="31"/>
      <c r="V26" s="31"/>
      <c r="W26" s="31"/>
      <c r="X26" s="31"/>
      <c r="Y26" s="31"/>
      <c r="Z26" s="31"/>
      <c r="AA26" s="31"/>
      <c r="AB26" s="31"/>
      <c r="AC26" s="31"/>
      <c r="AD26" s="31"/>
      <c r="AE26" s="31"/>
      <c r="AF26" s="31"/>
      <c r="AG26" s="31"/>
      <c r="AH26" s="32"/>
      <c r="AI26" s="31"/>
      <c r="AJ26" s="31"/>
      <c r="AK26" s="31"/>
      <c r="AL26" s="31"/>
      <c r="AM26" s="31"/>
      <c r="BB26" s="10" t="s">
        <v>4</v>
      </c>
      <c r="BC26" s="12">
        <f t="shared" si="0"/>
        <v>0</v>
      </c>
      <c r="BD26" s="10" t="s">
        <v>137</v>
      </c>
      <c r="BE26" s="11">
        <v>12540</v>
      </c>
      <c r="BF26" s="12">
        <v>51</v>
      </c>
      <c r="BG26" s="13">
        <v>10.27</v>
      </c>
    </row>
    <row r="27" spans="1:59" ht="15" customHeight="1" x14ac:dyDescent="0.15">
      <c r="A27" s="33" t="s">
        <v>164</v>
      </c>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5"/>
      <c r="AG27" s="35"/>
      <c r="AH27" s="35"/>
      <c r="AI27" s="35"/>
      <c r="AJ27" s="35"/>
      <c r="AK27" s="35"/>
      <c r="AL27" s="35"/>
      <c r="AM27" s="35"/>
      <c r="AN27" s="36"/>
      <c r="BB27" s="10" t="s">
        <v>5</v>
      </c>
      <c r="BC27" s="12">
        <f t="shared" si="0"/>
        <v>0</v>
      </c>
      <c r="BD27" s="10" t="s">
        <v>137</v>
      </c>
      <c r="BE27" s="11">
        <v>13200</v>
      </c>
      <c r="BF27" s="12">
        <v>54</v>
      </c>
      <c r="BG27" s="13">
        <v>10.27</v>
      </c>
    </row>
    <row r="28" spans="1:59" ht="15" customHeight="1" x14ac:dyDescent="0.15">
      <c r="A28" s="198"/>
      <c r="B28" s="198"/>
      <c r="C28" s="198"/>
      <c r="D28" s="198"/>
      <c r="E28" s="198"/>
      <c r="F28" s="70" t="s">
        <v>165</v>
      </c>
      <c r="G28" s="71"/>
      <c r="H28" s="71"/>
      <c r="I28" s="71"/>
      <c r="J28" s="71"/>
      <c r="K28" s="72"/>
      <c r="L28" s="70" t="s">
        <v>150</v>
      </c>
      <c r="M28" s="71"/>
      <c r="N28" s="71"/>
      <c r="O28" s="71"/>
      <c r="P28" s="71"/>
      <c r="Q28" s="72"/>
      <c r="R28" s="70" t="s">
        <v>151</v>
      </c>
      <c r="S28" s="71"/>
      <c r="T28" s="71"/>
      <c r="U28" s="71"/>
      <c r="V28" s="71"/>
      <c r="W28" s="72"/>
      <c r="X28" s="34"/>
      <c r="Y28" s="34"/>
      <c r="Z28" s="34"/>
      <c r="AA28" s="34"/>
      <c r="AB28" s="34"/>
      <c r="AC28" s="34"/>
      <c r="AD28" s="34"/>
      <c r="AE28" s="34"/>
      <c r="AF28" s="34"/>
      <c r="AG28" s="34"/>
      <c r="AH28" s="34"/>
      <c r="AI28" s="34"/>
      <c r="AJ28" s="34"/>
      <c r="AK28" s="34"/>
      <c r="AL28" s="34"/>
      <c r="AM28" s="34"/>
      <c r="BB28" s="10" t="s">
        <v>6</v>
      </c>
      <c r="BC28" s="12">
        <f t="shared" si="0"/>
        <v>0</v>
      </c>
      <c r="BD28" s="10" t="s">
        <v>137</v>
      </c>
      <c r="BE28" s="11">
        <v>12540</v>
      </c>
      <c r="BF28" s="12">
        <v>52</v>
      </c>
      <c r="BG28" s="13">
        <v>10.27</v>
      </c>
    </row>
    <row r="29" spans="1:59" ht="15" customHeight="1" x14ac:dyDescent="0.15">
      <c r="A29" s="198" t="s">
        <v>152</v>
      </c>
      <c r="B29" s="198"/>
      <c r="C29" s="198"/>
      <c r="D29" s="198"/>
      <c r="E29" s="198"/>
      <c r="F29" s="68"/>
      <c r="G29" s="69"/>
      <c r="H29" s="69"/>
      <c r="I29" s="69"/>
      <c r="J29" s="69"/>
      <c r="K29" s="37" t="s">
        <v>153</v>
      </c>
      <c r="L29" s="64">
        <f>IF(M35&gt;=1,M35,0)</f>
        <v>0</v>
      </c>
      <c r="M29" s="65"/>
      <c r="N29" s="65"/>
      <c r="O29" s="65"/>
      <c r="P29" s="65"/>
      <c r="Q29" s="37" t="s">
        <v>153</v>
      </c>
      <c r="R29" s="64">
        <f>IF(F29-L29&gt;=1,F29-L29,0)</f>
        <v>0</v>
      </c>
      <c r="S29" s="65"/>
      <c r="T29" s="65"/>
      <c r="U29" s="65"/>
      <c r="V29" s="65"/>
      <c r="W29" s="37" t="s">
        <v>153</v>
      </c>
      <c r="X29" s="34"/>
      <c r="Y29" s="34"/>
      <c r="Z29" s="34"/>
      <c r="AA29" s="34"/>
      <c r="AB29" s="34"/>
      <c r="AC29" s="34"/>
      <c r="AD29" s="34"/>
      <c r="AE29" s="34"/>
      <c r="AF29" s="34"/>
      <c r="AG29" s="34"/>
      <c r="AH29" s="34"/>
      <c r="AI29" s="34"/>
      <c r="AJ29" s="34"/>
      <c r="AK29" s="34"/>
      <c r="AL29" s="34"/>
      <c r="AM29" s="34"/>
      <c r="BB29" s="10" t="s">
        <v>7</v>
      </c>
      <c r="BC29" s="12">
        <f t="shared" si="0"/>
        <v>0</v>
      </c>
      <c r="BD29" s="10" t="s">
        <v>137</v>
      </c>
      <c r="BE29" s="11">
        <v>15840</v>
      </c>
      <c r="BF29" s="12">
        <v>55</v>
      </c>
      <c r="BG29" s="13">
        <v>10.27</v>
      </c>
    </row>
    <row r="30" spans="1:59" ht="15" customHeight="1" x14ac:dyDescent="0.15">
      <c r="A30" s="70" t="s">
        <v>162</v>
      </c>
      <c r="B30" s="71"/>
      <c r="C30" s="71"/>
      <c r="D30" s="71"/>
      <c r="E30" s="72"/>
      <c r="F30" s="68"/>
      <c r="G30" s="69"/>
      <c r="H30" s="69"/>
      <c r="I30" s="69"/>
      <c r="J30" s="69"/>
      <c r="K30" s="37" t="s">
        <v>153</v>
      </c>
      <c r="L30" s="66" t="s">
        <v>167</v>
      </c>
      <c r="M30" s="67"/>
      <c r="N30" s="67"/>
      <c r="O30" s="67"/>
      <c r="P30" s="67"/>
      <c r="Q30" s="37" t="s">
        <v>153</v>
      </c>
      <c r="R30" s="64">
        <f>IF(F30&gt;=1,F30,0)</f>
        <v>0</v>
      </c>
      <c r="S30" s="65"/>
      <c r="T30" s="65"/>
      <c r="U30" s="65"/>
      <c r="V30" s="65"/>
      <c r="W30" s="37" t="s">
        <v>153</v>
      </c>
      <c r="X30" s="53"/>
      <c r="Y30" s="52"/>
      <c r="Z30" s="52"/>
      <c r="AA30" s="52"/>
      <c r="AB30" s="52"/>
      <c r="AC30" s="52"/>
      <c r="AD30" s="52"/>
      <c r="AE30" s="52"/>
      <c r="AF30" s="52"/>
      <c r="AG30" s="52"/>
      <c r="AH30" s="52"/>
      <c r="AI30" s="52"/>
      <c r="AJ30" s="52"/>
      <c r="AK30" s="52"/>
      <c r="AL30" s="52"/>
      <c r="AM30" s="52"/>
      <c r="BB30" s="10" t="s">
        <v>8</v>
      </c>
      <c r="BC30" s="12">
        <f t="shared" si="0"/>
        <v>0</v>
      </c>
      <c r="BD30" s="10" t="s">
        <v>137</v>
      </c>
      <c r="BE30" s="11">
        <v>14190</v>
      </c>
      <c r="BF30" s="12">
        <v>53</v>
      </c>
      <c r="BG30" s="13">
        <v>10.27</v>
      </c>
    </row>
    <row r="31" spans="1:59" ht="15" customHeight="1" x14ac:dyDescent="0.15">
      <c r="A31" s="70" t="s">
        <v>21</v>
      </c>
      <c r="B31" s="71"/>
      <c r="C31" s="71"/>
      <c r="D31" s="71"/>
      <c r="E31" s="71"/>
      <c r="F31" s="64">
        <f>SUM(F28:J30)</f>
        <v>0</v>
      </c>
      <c r="G31" s="65"/>
      <c r="H31" s="65"/>
      <c r="I31" s="65"/>
      <c r="J31" s="65"/>
      <c r="K31" s="37" t="s">
        <v>153</v>
      </c>
      <c r="L31" s="38"/>
      <c r="M31" s="39"/>
      <c r="N31" s="39"/>
      <c r="O31" s="39"/>
      <c r="P31" s="39"/>
      <c r="Q31" s="40"/>
      <c r="R31" s="64">
        <f>SUM(R28:V30)</f>
        <v>0</v>
      </c>
      <c r="S31" s="65"/>
      <c r="T31" s="65"/>
      <c r="U31" s="65"/>
      <c r="V31" s="65"/>
      <c r="W31" s="37" t="s">
        <v>153</v>
      </c>
      <c r="X31" s="23" t="s">
        <v>154</v>
      </c>
      <c r="Y31" s="35"/>
      <c r="Z31" s="35"/>
      <c r="AA31" s="35"/>
      <c r="AB31" s="35"/>
      <c r="AC31" s="35"/>
      <c r="AD31" s="34"/>
      <c r="AE31" s="34"/>
      <c r="AF31" s="34"/>
      <c r="AG31" s="34"/>
      <c r="AH31" s="34"/>
      <c r="AI31" s="34"/>
      <c r="AJ31" s="34"/>
      <c r="AK31" s="34"/>
      <c r="AL31" s="34"/>
      <c r="AM31" s="34"/>
      <c r="BB31" s="10" t="s">
        <v>9</v>
      </c>
      <c r="BC31" s="12">
        <f t="shared" si="0"/>
        <v>0</v>
      </c>
      <c r="BD31" s="10" t="s">
        <v>137</v>
      </c>
      <c r="BE31" s="11">
        <v>11880</v>
      </c>
      <c r="BF31" s="12">
        <v>32</v>
      </c>
      <c r="BG31" s="13">
        <v>10.27</v>
      </c>
    </row>
    <row r="32" spans="1:59" ht="15" customHeight="1" x14ac:dyDescent="0.15">
      <c r="A32" s="55"/>
      <c r="B32" s="55"/>
      <c r="C32" s="55"/>
      <c r="D32" s="55"/>
      <c r="E32" s="55"/>
      <c r="F32" s="39"/>
      <c r="G32" s="39"/>
      <c r="H32" s="39"/>
      <c r="I32" s="39"/>
      <c r="J32" s="39"/>
      <c r="K32" s="26"/>
      <c r="L32" s="62"/>
      <c r="M32" s="62"/>
      <c r="N32" s="62"/>
      <c r="O32" s="62"/>
      <c r="P32" s="62"/>
      <c r="Q32" s="57"/>
      <c r="R32" s="85"/>
      <c r="S32" s="85"/>
      <c r="T32" s="85"/>
      <c r="U32" s="85"/>
      <c r="V32" s="85"/>
      <c r="W32" s="26"/>
      <c r="X32" s="45"/>
      <c r="Y32" s="23"/>
      <c r="Z32" s="23"/>
      <c r="AA32" s="23"/>
      <c r="AB32" s="23"/>
      <c r="AC32" s="23"/>
      <c r="AD32" s="34"/>
      <c r="AE32" s="34"/>
      <c r="AF32" s="34"/>
      <c r="AG32" s="34"/>
      <c r="AH32" s="34"/>
      <c r="AI32" s="34"/>
      <c r="AJ32" s="34"/>
      <c r="AK32" s="34"/>
      <c r="AL32" s="34"/>
      <c r="AM32" s="34"/>
      <c r="BB32" s="10" t="s">
        <v>14</v>
      </c>
      <c r="BC32" s="12">
        <f t="shared" si="0"/>
        <v>0</v>
      </c>
      <c r="BD32" s="10" t="s">
        <v>137</v>
      </c>
      <c r="BE32" s="11">
        <v>12210</v>
      </c>
      <c r="BF32" s="41" t="s">
        <v>138</v>
      </c>
      <c r="BG32" s="42" t="s">
        <v>138</v>
      </c>
    </row>
    <row r="33" spans="1:59" ht="15" customHeight="1" x14ac:dyDescent="0.15">
      <c r="A33" s="33" t="s">
        <v>155</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BB33" s="10" t="s">
        <v>15</v>
      </c>
      <c r="BC33" s="12">
        <f t="shared" si="0"/>
        <v>0</v>
      </c>
      <c r="BD33" s="10" t="s">
        <v>137</v>
      </c>
      <c r="BE33" s="11">
        <v>11550</v>
      </c>
      <c r="BF33" s="41" t="s">
        <v>138</v>
      </c>
      <c r="BG33" s="42" t="s">
        <v>138</v>
      </c>
    </row>
    <row r="34" spans="1:59" ht="15" customHeight="1" x14ac:dyDescent="0.15">
      <c r="A34" s="70" t="s">
        <v>152</v>
      </c>
      <c r="B34" s="71"/>
      <c r="C34" s="71"/>
      <c r="D34" s="71"/>
      <c r="E34" s="72"/>
      <c r="F34" s="73" t="s">
        <v>156</v>
      </c>
      <c r="G34" s="74"/>
      <c r="H34" s="74"/>
      <c r="I34" s="74"/>
      <c r="J34" s="74"/>
      <c r="K34" s="74"/>
      <c r="L34" s="75"/>
      <c r="M34" s="70" t="s">
        <v>157</v>
      </c>
      <c r="N34" s="71"/>
      <c r="O34" s="71"/>
      <c r="P34" s="71"/>
      <c r="Q34" s="71"/>
      <c r="R34" s="71"/>
      <c r="S34" s="70" t="s">
        <v>158</v>
      </c>
      <c r="T34" s="71"/>
      <c r="U34" s="71"/>
      <c r="V34" s="71"/>
      <c r="W34" s="71"/>
      <c r="X34" s="71"/>
      <c r="Y34" s="71"/>
      <c r="Z34" s="71"/>
      <c r="AA34" s="72"/>
      <c r="AB34" s="70" t="s">
        <v>148</v>
      </c>
      <c r="AC34" s="71"/>
      <c r="AD34" s="71"/>
      <c r="AE34" s="72"/>
      <c r="AF34" s="63"/>
      <c r="AG34" s="34"/>
      <c r="AH34" s="34"/>
      <c r="AI34" s="34"/>
      <c r="AJ34" s="34"/>
      <c r="AK34" s="34"/>
      <c r="AL34" s="34"/>
      <c r="AM34" s="34"/>
      <c r="BB34" s="10" t="s">
        <v>16</v>
      </c>
      <c r="BC34" s="12">
        <f t="shared" si="0"/>
        <v>0</v>
      </c>
      <c r="BD34" s="10" t="s">
        <v>137</v>
      </c>
      <c r="BE34" s="11">
        <v>12210</v>
      </c>
      <c r="BF34" s="41" t="s">
        <v>138</v>
      </c>
      <c r="BG34" s="42" t="s">
        <v>138</v>
      </c>
    </row>
    <row r="35" spans="1:59" ht="15" customHeight="1" x14ac:dyDescent="0.15">
      <c r="A35" s="70"/>
      <c r="B35" s="71"/>
      <c r="C35" s="71"/>
      <c r="D35" s="71"/>
      <c r="E35" s="72"/>
      <c r="F35" s="76"/>
      <c r="G35" s="77"/>
      <c r="H35" s="77"/>
      <c r="I35" s="77"/>
      <c r="J35" s="77"/>
      <c r="K35" s="77"/>
      <c r="L35" s="78"/>
      <c r="M35" s="79">
        <f>ROUNDUP(IFERROR(S35*AB35,0),0)</f>
        <v>0</v>
      </c>
      <c r="N35" s="79"/>
      <c r="O35" s="79"/>
      <c r="P35" s="79"/>
      <c r="Q35" s="80"/>
      <c r="R35" s="43" t="s">
        <v>153</v>
      </c>
      <c r="S35" s="81"/>
      <c r="T35" s="82"/>
      <c r="U35" s="82"/>
      <c r="V35" s="82"/>
      <c r="W35" s="82"/>
      <c r="X35" s="82"/>
      <c r="Y35" s="82"/>
      <c r="Z35" s="83" t="s">
        <v>159</v>
      </c>
      <c r="AA35" s="84"/>
      <c r="AB35" s="86" t="e">
        <f>VLOOKUP(H$10,BB$5:BG$43,6,FALSE)</f>
        <v>#N/A</v>
      </c>
      <c r="AC35" s="83"/>
      <c r="AD35" s="83"/>
      <c r="AE35" s="84"/>
      <c r="AF35" s="34"/>
      <c r="AG35" s="34"/>
      <c r="AH35" s="34"/>
      <c r="AI35" s="34"/>
      <c r="AJ35" s="34"/>
      <c r="AK35" s="34"/>
      <c r="AL35" s="34"/>
      <c r="AM35" s="34"/>
      <c r="BB35" s="10" t="s">
        <v>17</v>
      </c>
      <c r="BC35" s="12">
        <f t="shared" si="0"/>
        <v>0</v>
      </c>
      <c r="BD35" s="10" t="s">
        <v>137</v>
      </c>
      <c r="BE35" s="11">
        <v>11550</v>
      </c>
      <c r="BF35" s="41" t="s">
        <v>138</v>
      </c>
      <c r="BG35" s="42" t="s">
        <v>138</v>
      </c>
    </row>
    <row r="36" spans="1:59" ht="15" customHeight="1" thickBot="1" x14ac:dyDescent="0.2">
      <c r="A36" s="99" t="s">
        <v>166</v>
      </c>
      <c r="B36" s="100"/>
      <c r="C36" s="100"/>
      <c r="D36" s="100"/>
      <c r="E36" s="100"/>
      <c r="F36" s="100"/>
      <c r="G36" s="100"/>
      <c r="H36" s="100"/>
      <c r="I36" s="100"/>
      <c r="J36" s="100"/>
      <c r="K36" s="100"/>
      <c r="L36" s="101"/>
      <c r="M36" s="70" t="s">
        <v>157</v>
      </c>
      <c r="N36" s="71"/>
      <c r="O36" s="71"/>
      <c r="P36" s="71"/>
      <c r="Q36" s="71"/>
      <c r="R36" s="72"/>
      <c r="S36" s="54"/>
      <c r="T36" s="58"/>
      <c r="U36" s="58"/>
      <c r="V36" s="58"/>
      <c r="W36" s="58"/>
      <c r="X36" s="58"/>
      <c r="Y36" s="58"/>
      <c r="Z36" s="58"/>
      <c r="AA36" s="58"/>
      <c r="AB36" s="58"/>
      <c r="AC36" s="59"/>
      <c r="AD36" s="23"/>
      <c r="AE36" s="23"/>
      <c r="AF36" s="36"/>
      <c r="AG36" s="34"/>
      <c r="AH36" s="34"/>
      <c r="AI36" s="34"/>
      <c r="AJ36" s="34"/>
      <c r="AK36" s="34"/>
      <c r="AL36" s="34"/>
      <c r="AM36" s="34"/>
      <c r="BB36" s="10" t="s">
        <v>129</v>
      </c>
      <c r="BC36" s="12">
        <f t="shared" si="0"/>
        <v>0</v>
      </c>
      <c r="BD36" s="10" t="s">
        <v>137</v>
      </c>
      <c r="BE36" s="11">
        <v>12210</v>
      </c>
      <c r="BF36" s="12">
        <v>33</v>
      </c>
      <c r="BG36" s="13">
        <v>10.27</v>
      </c>
    </row>
    <row r="37" spans="1:59" ht="15" customHeight="1" thickTop="1" x14ac:dyDescent="0.15">
      <c r="A37" s="102"/>
      <c r="B37" s="103"/>
      <c r="C37" s="103"/>
      <c r="D37" s="103"/>
      <c r="E37" s="103"/>
      <c r="F37" s="103"/>
      <c r="G37" s="103"/>
      <c r="H37" s="103"/>
      <c r="I37" s="103"/>
      <c r="J37" s="103"/>
      <c r="K37" s="103"/>
      <c r="L37" s="104"/>
      <c r="M37" s="87">
        <v>0</v>
      </c>
      <c r="N37" s="87"/>
      <c r="O37" s="87"/>
      <c r="P37" s="87"/>
      <c r="Q37" s="88"/>
      <c r="R37" s="44" t="s">
        <v>153</v>
      </c>
      <c r="S37" s="23" t="s">
        <v>161</v>
      </c>
      <c r="T37" s="60"/>
      <c r="U37" s="60"/>
      <c r="V37" s="60"/>
      <c r="W37" s="60"/>
      <c r="X37" s="60"/>
      <c r="Y37" s="60"/>
      <c r="Z37" s="60"/>
      <c r="AA37" s="60"/>
      <c r="AB37" s="60"/>
      <c r="AC37" s="61"/>
      <c r="AD37" s="23"/>
      <c r="AE37" s="23"/>
      <c r="AF37" s="96" t="s">
        <v>160</v>
      </c>
      <c r="AG37" s="97"/>
      <c r="AH37" s="97"/>
      <c r="AI37" s="97"/>
      <c r="AJ37" s="97"/>
      <c r="AK37" s="97"/>
      <c r="AL37" s="97"/>
      <c r="AM37" s="98"/>
      <c r="BB37" s="10" t="s">
        <v>130</v>
      </c>
      <c r="BC37" s="12">
        <f t="shared" si="0"/>
        <v>0</v>
      </c>
      <c r="BD37" s="10" t="s">
        <v>137</v>
      </c>
      <c r="BE37" s="11">
        <v>11550</v>
      </c>
      <c r="BF37" s="12">
        <v>33</v>
      </c>
      <c r="BG37" s="13">
        <v>10.27</v>
      </c>
    </row>
    <row r="38" spans="1:59" ht="15" customHeight="1" x14ac:dyDescent="0.15">
      <c r="A38" s="58" t="s">
        <v>163</v>
      </c>
      <c r="B38" s="55"/>
      <c r="C38" s="55"/>
      <c r="D38" s="55"/>
      <c r="E38" s="55"/>
      <c r="F38" s="55"/>
      <c r="G38" s="55"/>
      <c r="H38" s="55"/>
      <c r="I38" s="55"/>
      <c r="J38" s="55"/>
      <c r="K38" s="55"/>
      <c r="L38" s="55"/>
      <c r="M38" s="55"/>
      <c r="N38" s="55"/>
      <c r="O38" s="55"/>
      <c r="P38" s="55"/>
      <c r="Q38" s="55"/>
      <c r="R38" s="55"/>
      <c r="S38" s="56"/>
      <c r="T38" s="56"/>
      <c r="U38" s="56"/>
      <c r="V38" s="56"/>
      <c r="W38" s="56"/>
      <c r="X38" s="56"/>
      <c r="Y38" s="56"/>
      <c r="Z38" s="23"/>
      <c r="AA38" s="23"/>
      <c r="AB38" s="23"/>
      <c r="AC38" s="23"/>
      <c r="AD38" s="23"/>
      <c r="AE38" s="23"/>
      <c r="AF38" s="89">
        <f>IF(R31-M37&gt;=1,R31-M37,0)</f>
        <v>0</v>
      </c>
      <c r="AG38" s="90"/>
      <c r="AH38" s="90"/>
      <c r="AI38" s="90"/>
      <c r="AJ38" s="90"/>
      <c r="AK38" s="90"/>
      <c r="AL38" s="71" t="s">
        <v>111</v>
      </c>
      <c r="AM38" s="93"/>
      <c r="BB38" s="10" t="s">
        <v>131</v>
      </c>
      <c r="BC38" s="12">
        <f t="shared" si="0"/>
        <v>0</v>
      </c>
      <c r="BD38" s="10" t="s">
        <v>137</v>
      </c>
      <c r="BE38" s="11">
        <v>12210</v>
      </c>
      <c r="BF38" s="41" t="s">
        <v>138</v>
      </c>
      <c r="BG38" s="42" t="s">
        <v>138</v>
      </c>
    </row>
    <row r="39" spans="1:59" ht="15" customHeight="1" thickBot="1" x14ac:dyDescent="0.2">
      <c r="A39" s="23"/>
      <c r="B39" s="23"/>
      <c r="C39" s="23"/>
      <c r="D39" s="23"/>
      <c r="E39" s="23"/>
      <c r="F39" s="23"/>
      <c r="G39" s="23"/>
      <c r="H39" s="23"/>
      <c r="I39" s="23"/>
      <c r="J39" s="23"/>
      <c r="K39" s="23"/>
      <c r="L39" s="23"/>
      <c r="M39" s="56"/>
      <c r="N39" s="56"/>
      <c r="O39" s="56"/>
      <c r="P39" s="56"/>
      <c r="Q39" s="56"/>
      <c r="R39" s="57"/>
      <c r="S39" s="23"/>
      <c r="T39" s="35"/>
      <c r="U39" s="35"/>
      <c r="V39" s="35"/>
      <c r="W39" s="35"/>
      <c r="X39" s="35"/>
      <c r="Y39" s="35"/>
      <c r="Z39" s="35"/>
      <c r="AA39" s="35"/>
      <c r="AB39" s="35"/>
      <c r="AC39" s="35"/>
      <c r="AD39" s="35"/>
      <c r="AE39" s="35"/>
      <c r="AF39" s="91"/>
      <c r="AG39" s="92"/>
      <c r="AH39" s="92"/>
      <c r="AI39" s="92"/>
      <c r="AJ39" s="92"/>
      <c r="AK39" s="92"/>
      <c r="AL39" s="94"/>
      <c r="AM39" s="95"/>
      <c r="BB39" s="10" t="s">
        <v>132</v>
      </c>
      <c r="BC39" s="12">
        <f t="shared" si="0"/>
        <v>0</v>
      </c>
      <c r="BD39" s="10" t="s">
        <v>137</v>
      </c>
      <c r="BE39" s="11">
        <v>11550</v>
      </c>
      <c r="BF39" s="41" t="s">
        <v>138</v>
      </c>
      <c r="BG39" s="42" t="s">
        <v>138</v>
      </c>
    </row>
    <row r="40" spans="1:59" ht="15" customHeight="1" thickTop="1" x14ac:dyDescent="0.15">
      <c r="A40" s="50"/>
      <c r="B40" s="50"/>
      <c r="C40" s="50"/>
      <c r="D40" s="50"/>
      <c r="E40" s="50"/>
      <c r="F40" s="50"/>
      <c r="G40" s="50"/>
      <c r="H40" s="50"/>
      <c r="I40" s="50"/>
      <c r="J40" s="50"/>
      <c r="K40" s="50"/>
      <c r="L40" s="50"/>
      <c r="M40" s="46"/>
      <c r="N40" s="46"/>
      <c r="O40" s="46"/>
      <c r="P40" s="46"/>
      <c r="Q40" s="46"/>
      <c r="R40" s="43"/>
      <c r="S40" s="45"/>
      <c r="AB40" s="45"/>
      <c r="AC40" s="50"/>
      <c r="AD40" s="50"/>
      <c r="AE40" s="50"/>
      <c r="AF40" s="51"/>
      <c r="AG40" s="51"/>
      <c r="AH40" s="51"/>
      <c r="AI40" s="51"/>
      <c r="AJ40" s="51"/>
      <c r="AK40" s="51"/>
      <c r="AL40" s="51"/>
      <c r="AM40" s="51"/>
      <c r="BB40" s="10" t="s">
        <v>133</v>
      </c>
      <c r="BC40" s="12">
        <f t="shared" si="0"/>
        <v>0</v>
      </c>
      <c r="BD40" s="10" t="s">
        <v>137</v>
      </c>
      <c r="BE40" s="11">
        <v>12210</v>
      </c>
      <c r="BF40" s="12">
        <v>33</v>
      </c>
      <c r="BG40" s="13">
        <v>10.27</v>
      </c>
    </row>
    <row r="41" spans="1:59" ht="15" customHeight="1" x14ac:dyDescent="0.15">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7"/>
      <c r="AC41" s="47"/>
      <c r="AD41" s="47"/>
      <c r="AE41" s="47"/>
      <c r="AF41" s="49"/>
      <c r="AG41" s="45"/>
      <c r="AH41" s="45"/>
      <c r="AI41" s="45"/>
      <c r="AJ41" s="45"/>
      <c r="AK41" s="45"/>
      <c r="AL41" s="45"/>
      <c r="AM41" s="45"/>
      <c r="BB41" s="10" t="s">
        <v>134</v>
      </c>
      <c r="BC41" s="12">
        <f t="shared" si="0"/>
        <v>0</v>
      </c>
      <c r="BD41" s="10" t="s">
        <v>137</v>
      </c>
      <c r="BE41" s="11">
        <v>11550</v>
      </c>
      <c r="BF41" s="12">
        <v>33</v>
      </c>
      <c r="BG41" s="13">
        <v>10.27</v>
      </c>
    </row>
    <row r="42" spans="1:59" ht="15" customHeight="1" x14ac:dyDescent="0.15">
      <c r="A42" s="45"/>
      <c r="B42" s="45"/>
      <c r="C42" s="45"/>
      <c r="D42" s="45"/>
      <c r="E42" s="45"/>
      <c r="F42" s="45"/>
      <c r="G42" s="45"/>
      <c r="H42" s="45"/>
      <c r="I42" s="45"/>
      <c r="J42" s="45"/>
      <c r="K42" s="45"/>
      <c r="L42" s="45"/>
      <c r="M42" s="46"/>
      <c r="N42" s="46"/>
      <c r="O42" s="46"/>
      <c r="P42" s="46"/>
      <c r="Q42" s="46"/>
      <c r="R42" s="43"/>
      <c r="S42" s="45"/>
      <c r="T42" s="48"/>
      <c r="U42" s="48"/>
      <c r="V42" s="48"/>
      <c r="W42" s="48"/>
      <c r="X42" s="48"/>
      <c r="Y42" s="48"/>
      <c r="Z42" s="48"/>
      <c r="AA42" s="48"/>
      <c r="AB42" s="47"/>
      <c r="AC42" s="47"/>
      <c r="AD42" s="47"/>
      <c r="AE42" s="47"/>
      <c r="AF42" s="45"/>
      <c r="AG42" s="45"/>
      <c r="AH42" s="45"/>
      <c r="AI42" s="45"/>
      <c r="AJ42" s="45"/>
      <c r="AK42" s="45"/>
      <c r="AL42" s="45"/>
      <c r="AM42" s="45"/>
      <c r="BB42" s="10" t="s">
        <v>18</v>
      </c>
      <c r="BC42" s="12">
        <f t="shared" si="0"/>
        <v>0</v>
      </c>
      <c r="BD42" s="10" t="s">
        <v>137</v>
      </c>
      <c r="BE42" s="11">
        <v>12210</v>
      </c>
      <c r="BF42" s="41" t="s">
        <v>138</v>
      </c>
      <c r="BG42" s="42" t="s">
        <v>138</v>
      </c>
    </row>
    <row r="43" spans="1:59" ht="15" customHeight="1" x14ac:dyDescent="0.15">
      <c r="A43" s="36"/>
      <c r="B43" s="36"/>
      <c r="C43" s="36"/>
      <c r="D43" s="36"/>
      <c r="E43" s="36"/>
      <c r="F43" s="36"/>
      <c r="G43" s="36"/>
      <c r="H43" s="36"/>
      <c r="I43" s="36"/>
      <c r="J43" s="36"/>
      <c r="K43" s="36"/>
      <c r="L43" s="36"/>
      <c r="M43" s="36"/>
      <c r="N43" s="36"/>
      <c r="O43" s="36"/>
      <c r="P43" s="36"/>
      <c r="Q43" s="36"/>
      <c r="R43" s="36"/>
      <c r="BB43" s="10" t="s">
        <v>147</v>
      </c>
      <c r="BC43" s="12">
        <f t="shared" si="0"/>
        <v>0</v>
      </c>
      <c r="BD43" s="10" t="s">
        <v>137</v>
      </c>
      <c r="BE43" s="11">
        <v>11550</v>
      </c>
      <c r="BF43" s="41" t="s">
        <v>138</v>
      </c>
      <c r="BG43" s="42" t="s">
        <v>138</v>
      </c>
    </row>
  </sheetData>
  <sheetProtection formatCells="0" autoFilter="0"/>
  <mergeCells count="104">
    <mergeCell ref="A3:AM3"/>
    <mergeCell ref="A5:AM5"/>
    <mergeCell ref="A7:G7"/>
    <mergeCell ref="H7:N7"/>
    <mergeCell ref="O7:S7"/>
    <mergeCell ref="T7:AM7"/>
    <mergeCell ref="A10:G10"/>
    <mergeCell ref="H10:Q10"/>
    <mergeCell ref="R10:W10"/>
    <mergeCell ref="X10:Y10"/>
    <mergeCell ref="Z10:AB10"/>
    <mergeCell ref="AC10:AK10"/>
    <mergeCell ref="A8:C9"/>
    <mergeCell ref="D8:G8"/>
    <mergeCell ref="H8:Y8"/>
    <mergeCell ref="Z8:AB9"/>
    <mergeCell ref="AC8:AG8"/>
    <mergeCell ref="AH8:AM8"/>
    <mergeCell ref="D9:G9"/>
    <mergeCell ref="H9:Y9"/>
    <mergeCell ref="AC9:AG9"/>
    <mergeCell ref="AH9:AM9"/>
    <mergeCell ref="AP10:AU10"/>
    <mergeCell ref="O12:U12"/>
    <mergeCell ref="V12:AB12"/>
    <mergeCell ref="AC12:AC14"/>
    <mergeCell ref="AD12:AH12"/>
    <mergeCell ref="AI12:AK12"/>
    <mergeCell ref="AL12:AM12"/>
    <mergeCell ref="O13:S14"/>
    <mergeCell ref="T13:U14"/>
    <mergeCell ref="V13:Z14"/>
    <mergeCell ref="AA13:AB14"/>
    <mergeCell ref="AD13:AH13"/>
    <mergeCell ref="AI13:AK13"/>
    <mergeCell ref="AL13:AM13"/>
    <mergeCell ref="AD14:AH14"/>
    <mergeCell ref="AI14:AK14"/>
    <mergeCell ref="AL14:AM14"/>
    <mergeCell ref="AL10:AM10"/>
    <mergeCell ref="A17:G17"/>
    <mergeCell ref="H17:L17"/>
    <mergeCell ref="M17:AM17"/>
    <mergeCell ref="A18:G18"/>
    <mergeCell ref="H18:L18"/>
    <mergeCell ref="M18:AM18"/>
    <mergeCell ref="A15:G15"/>
    <mergeCell ref="H15:L15"/>
    <mergeCell ref="M15:AM15"/>
    <mergeCell ref="A16:G16"/>
    <mergeCell ref="H16:L16"/>
    <mergeCell ref="M16:AM16"/>
    <mergeCell ref="A21:G21"/>
    <mergeCell ref="H21:L21"/>
    <mergeCell ref="M21:AM21"/>
    <mergeCell ref="A22:G22"/>
    <mergeCell ref="H22:L22"/>
    <mergeCell ref="M22:AM22"/>
    <mergeCell ref="A19:G19"/>
    <mergeCell ref="H19:L19"/>
    <mergeCell ref="M19:AM19"/>
    <mergeCell ref="A20:G20"/>
    <mergeCell ref="H20:L20"/>
    <mergeCell ref="M20:AM20"/>
    <mergeCell ref="A25:G25"/>
    <mergeCell ref="H25:L25"/>
    <mergeCell ref="M25:AM25"/>
    <mergeCell ref="A28:E28"/>
    <mergeCell ref="F28:K28"/>
    <mergeCell ref="L28:Q28"/>
    <mergeCell ref="R28:W28"/>
    <mergeCell ref="A23:G23"/>
    <mergeCell ref="H23:L23"/>
    <mergeCell ref="M23:AM23"/>
    <mergeCell ref="A24:G24"/>
    <mergeCell ref="H24:L24"/>
    <mergeCell ref="M24:AM24"/>
    <mergeCell ref="A31:E31"/>
    <mergeCell ref="F31:J31"/>
    <mergeCell ref="R31:V31"/>
    <mergeCell ref="R32:V32"/>
    <mergeCell ref="A34:E35"/>
    <mergeCell ref="F34:L35"/>
    <mergeCell ref="M34:R34"/>
    <mergeCell ref="S34:AA34"/>
    <mergeCell ref="A29:E29"/>
    <mergeCell ref="F29:J29"/>
    <mergeCell ref="L29:P29"/>
    <mergeCell ref="R29:V29"/>
    <mergeCell ref="A30:E30"/>
    <mergeCell ref="F30:J30"/>
    <mergeCell ref="L30:P30"/>
    <mergeCell ref="R30:V30"/>
    <mergeCell ref="AF37:AM37"/>
    <mergeCell ref="AF38:AK39"/>
    <mergeCell ref="AL38:AM39"/>
    <mergeCell ref="AB34:AE34"/>
    <mergeCell ref="M35:Q35"/>
    <mergeCell ref="S35:Y35"/>
    <mergeCell ref="Z35:AA35"/>
    <mergeCell ref="AB35:AE35"/>
    <mergeCell ref="A36:L37"/>
    <mergeCell ref="M36:R36"/>
    <mergeCell ref="M37:Q37"/>
  </mergeCells>
  <phoneticPr fontId="4"/>
  <conditionalFormatting sqref="H25:L25">
    <cfRule type="cellIs" dxfId="1" priority="2" operator="notEqual">
      <formula>$F$31</formula>
    </cfRule>
  </conditionalFormatting>
  <conditionalFormatting sqref="F31:J31">
    <cfRule type="cellIs" dxfId="0" priority="1" operator="notEqual">
      <formula>$H$25</formula>
    </cfRule>
  </conditionalFormatting>
  <dataValidations count="2">
    <dataValidation type="list" allowBlank="1" showInputMessage="1" showErrorMessage="1" sqref="H10:Q10">
      <formula1>$BB$5:$BB$43</formula1>
    </dataValidation>
    <dataValidation imeMode="halfAlpha" allowBlank="1" showInputMessage="1" showErrorMessage="1" sqref="X10:Y10 J12:N14 D9:G9 H7:N7 AC9:AG9"/>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7"/>
  <sheetViews>
    <sheetView workbookViewId="0">
      <selection activeCell="B28" sqref="B28"/>
    </sheetView>
  </sheetViews>
  <sheetFormatPr defaultRowHeight="13.5" x14ac:dyDescent="0.15"/>
  <cols>
    <col min="1" max="1" width="49.125" bestFit="1" customWidth="1"/>
    <col min="2" max="2" width="9.125" customWidth="1"/>
  </cols>
  <sheetData>
    <row r="1" spans="1:8" x14ac:dyDescent="0.15">
      <c r="H1" s="1" t="s">
        <v>23</v>
      </c>
    </row>
    <row r="2" spans="1:8" x14ac:dyDescent="0.15">
      <c r="A2" s="2" t="s">
        <v>26</v>
      </c>
    </row>
    <row r="3" spans="1:8" x14ac:dyDescent="0.15">
      <c r="A3" t="s">
        <v>97</v>
      </c>
      <c r="B3" s="3" t="s">
        <v>101</v>
      </c>
      <c r="C3" s="3" t="s">
        <v>100</v>
      </c>
      <c r="D3" s="3" t="s">
        <v>98</v>
      </c>
    </row>
    <row r="4" spans="1:8" x14ac:dyDescent="0.15">
      <c r="A4" t="s">
        <v>27</v>
      </c>
      <c r="B4" s="3" t="s">
        <v>99</v>
      </c>
      <c r="C4" s="3" t="s">
        <v>102</v>
      </c>
      <c r="D4" s="3"/>
    </row>
    <row r="5" spans="1:8" x14ac:dyDescent="0.15">
      <c r="B5" s="3"/>
      <c r="C5" s="3"/>
      <c r="D5" s="3"/>
    </row>
    <row r="7" spans="1:8" x14ac:dyDescent="0.15">
      <c r="A7" s="2" t="s">
        <v>28</v>
      </c>
    </row>
    <row r="8" spans="1:8" x14ac:dyDescent="0.15">
      <c r="A8" t="str">
        <f>A3&amp;B3</f>
        <v>陽性者(濃厚接触者)発生施設通所系･施設系で1日以上勤務又は訪問系で陽性者等に1日以上対応</v>
      </c>
      <c r="B8">
        <v>20</v>
      </c>
    </row>
    <row r="9" spans="1:8" x14ac:dyDescent="0.15">
      <c r="A9" t="str">
        <f>A3&amp;C3</f>
        <v>陽性者(濃厚接触者)発生施設訪問系で陽性者等への対応はないが対象期間に10日以上勤務</v>
      </c>
      <c r="B9">
        <v>5</v>
      </c>
    </row>
    <row r="10" spans="1:8" x14ac:dyDescent="0.15">
      <c r="A10" t="str">
        <f>A3&amp;D3</f>
        <v>陽性者(濃厚接触者)発生施設対象期間の勤務が９日以下</v>
      </c>
      <c r="B10">
        <v>0</v>
      </c>
    </row>
    <row r="11" spans="1:8" x14ac:dyDescent="0.15">
      <c r="A11" t="str">
        <f>A4&amp;B4</f>
        <v>その他の施設対象期間に10日以上勤務</v>
      </c>
      <c r="B11">
        <v>5</v>
      </c>
    </row>
    <row r="12" spans="1:8" x14ac:dyDescent="0.15">
      <c r="A12" t="str">
        <f>A4&amp;C4</f>
        <v>その他の施設対象期間の勤務が9日以下</v>
      </c>
      <c r="B12">
        <v>0</v>
      </c>
    </row>
    <row r="17" spans="1:1" x14ac:dyDescent="0.15">
      <c r="A17" t="s">
        <v>29</v>
      </c>
    </row>
    <row r="18" spans="1:1" x14ac:dyDescent="0.15">
      <c r="A18" t="s">
        <v>30</v>
      </c>
    </row>
    <row r="21" spans="1:1" x14ac:dyDescent="0.15">
      <c r="A21" t="s">
        <v>107</v>
      </c>
    </row>
    <row r="22" spans="1:1" x14ac:dyDescent="0.15">
      <c r="A22" t="s">
        <v>104</v>
      </c>
    </row>
    <row r="23" spans="1:1" x14ac:dyDescent="0.15">
      <c r="A23" t="s">
        <v>80</v>
      </c>
    </row>
    <row r="24" spans="1:1" x14ac:dyDescent="0.15">
      <c r="A24" t="s">
        <v>105</v>
      </c>
    </row>
    <row r="25" spans="1:1" x14ac:dyDescent="0.15">
      <c r="A25" t="s">
        <v>81</v>
      </c>
    </row>
    <row r="26" spans="1:1" x14ac:dyDescent="0.15">
      <c r="A26" t="s">
        <v>96</v>
      </c>
    </row>
    <row r="27" spans="1:1" x14ac:dyDescent="0.15">
      <c r="A27" t="s">
        <v>95</v>
      </c>
    </row>
    <row r="28" spans="1:1" x14ac:dyDescent="0.15">
      <c r="A28" t="s">
        <v>94</v>
      </c>
    </row>
    <row r="29" spans="1:1" x14ac:dyDescent="0.15">
      <c r="A29" t="s">
        <v>82</v>
      </c>
    </row>
    <row r="30" spans="1:1" x14ac:dyDescent="0.15">
      <c r="A30" t="s">
        <v>83</v>
      </c>
    </row>
    <row r="31" spans="1:1" x14ac:dyDescent="0.15">
      <c r="A31" t="s">
        <v>86</v>
      </c>
    </row>
    <row r="32" spans="1:1" x14ac:dyDescent="0.15">
      <c r="A32" t="s">
        <v>85</v>
      </c>
    </row>
    <row r="33" spans="1:1" x14ac:dyDescent="0.15">
      <c r="A33" t="s">
        <v>84</v>
      </c>
    </row>
    <row r="34" spans="1:1" x14ac:dyDescent="0.15">
      <c r="A34" t="s">
        <v>87</v>
      </c>
    </row>
    <row r="35" spans="1:1" x14ac:dyDescent="0.15">
      <c r="A35" t="s">
        <v>88</v>
      </c>
    </row>
    <row r="36" spans="1:1" x14ac:dyDescent="0.15">
      <c r="A36" t="s">
        <v>89</v>
      </c>
    </row>
    <row r="37" spans="1:1" x14ac:dyDescent="0.15">
      <c r="A37" t="s">
        <v>90</v>
      </c>
    </row>
    <row r="38" spans="1:1" x14ac:dyDescent="0.15">
      <c r="A38" t="s">
        <v>91</v>
      </c>
    </row>
    <row r="39" spans="1:1" x14ac:dyDescent="0.15">
      <c r="A39" t="s">
        <v>92</v>
      </c>
    </row>
    <row r="40" spans="1:1" x14ac:dyDescent="0.15">
      <c r="A40" t="s">
        <v>93</v>
      </c>
    </row>
    <row r="41" spans="1:1" x14ac:dyDescent="0.15">
      <c r="A41" t="s">
        <v>41</v>
      </c>
    </row>
    <row r="42" spans="1:1" x14ac:dyDescent="0.15">
      <c r="A42" t="s">
        <v>42</v>
      </c>
    </row>
    <row r="43" spans="1:1" x14ac:dyDescent="0.15">
      <c r="A43" t="s">
        <v>43</v>
      </c>
    </row>
    <row r="44" spans="1:1" x14ac:dyDescent="0.15">
      <c r="A44" t="s">
        <v>44</v>
      </c>
    </row>
    <row r="45" spans="1:1" x14ac:dyDescent="0.15">
      <c r="A45" t="s">
        <v>45</v>
      </c>
    </row>
    <row r="46" spans="1:1" x14ac:dyDescent="0.15">
      <c r="A46" t="s">
        <v>46</v>
      </c>
    </row>
    <row r="47" spans="1:1" x14ac:dyDescent="0.15">
      <c r="A47" t="s">
        <v>47</v>
      </c>
    </row>
    <row r="48" spans="1:1" x14ac:dyDescent="0.15">
      <c r="A48" t="s">
        <v>48</v>
      </c>
    </row>
    <row r="49" spans="1:1" x14ac:dyDescent="0.15">
      <c r="A49" t="s">
        <v>49</v>
      </c>
    </row>
    <row r="50" spans="1:1" x14ac:dyDescent="0.15">
      <c r="A50" t="s">
        <v>50</v>
      </c>
    </row>
    <row r="51" spans="1:1" x14ac:dyDescent="0.15">
      <c r="A51" t="s">
        <v>51</v>
      </c>
    </row>
    <row r="52" spans="1:1" x14ac:dyDescent="0.15">
      <c r="A52" t="s">
        <v>52</v>
      </c>
    </row>
    <row r="53" spans="1:1" x14ac:dyDescent="0.15">
      <c r="A53" t="s">
        <v>53</v>
      </c>
    </row>
    <row r="54" spans="1:1" x14ac:dyDescent="0.15">
      <c r="A54" t="s">
        <v>54</v>
      </c>
    </row>
    <row r="55" spans="1:1" x14ac:dyDescent="0.15">
      <c r="A55" t="s">
        <v>55</v>
      </c>
    </row>
    <row r="56" spans="1:1" x14ac:dyDescent="0.15">
      <c r="A56" t="s">
        <v>56</v>
      </c>
    </row>
    <row r="57" spans="1:1" x14ac:dyDescent="0.15">
      <c r="A57" t="s">
        <v>57</v>
      </c>
    </row>
    <row r="58" spans="1:1" x14ac:dyDescent="0.15">
      <c r="A58" t="s">
        <v>58</v>
      </c>
    </row>
    <row r="59" spans="1:1" x14ac:dyDescent="0.15">
      <c r="A59" t="s">
        <v>59</v>
      </c>
    </row>
    <row r="60" spans="1:1" x14ac:dyDescent="0.15">
      <c r="A60" t="s">
        <v>60</v>
      </c>
    </row>
    <row r="61" spans="1:1" x14ac:dyDescent="0.15">
      <c r="A61" t="s">
        <v>61</v>
      </c>
    </row>
    <row r="62" spans="1:1" x14ac:dyDescent="0.15">
      <c r="A62" t="s">
        <v>62</v>
      </c>
    </row>
    <row r="63" spans="1:1" x14ac:dyDescent="0.15">
      <c r="A63" t="s">
        <v>63</v>
      </c>
    </row>
    <row r="64" spans="1:1" x14ac:dyDescent="0.15">
      <c r="A64" t="s">
        <v>64</v>
      </c>
    </row>
    <row r="65" spans="1:1" x14ac:dyDescent="0.15">
      <c r="A65" t="s">
        <v>65</v>
      </c>
    </row>
    <row r="66" spans="1:1" x14ac:dyDescent="0.15">
      <c r="A66" t="s">
        <v>66</v>
      </c>
    </row>
    <row r="67" spans="1:1" x14ac:dyDescent="0.15">
      <c r="A67" t="s">
        <v>106</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個票1</vt:lpstr>
      <vt:lpstr>個票2</vt:lpstr>
      <vt:lpstr>Sheet1</vt:lpstr>
      <vt:lpstr>計算用</vt:lpstr>
      <vt:lpstr>個票1!Print_Area</vt:lpstr>
      <vt:lpstr>個票2!Print_Area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2021-11-29T07:16:23Z</cp:lastPrinted>
  <dcterms:created xsi:type="dcterms:W3CDTF">2018-06-19T01:27:02Z</dcterms:created>
  <dcterms:modified xsi:type="dcterms:W3CDTF">2021-12-03T02:00:54Z</dcterms:modified>
</cp:coreProperties>
</file>